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2.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nakamura\Desktop\学び診断edtech教材例\リカレント教育\小学中学プログラム教育支援教材\"/>
    </mc:Choice>
  </mc:AlternateContent>
  <bookViews>
    <workbookView xWindow="0" yWindow="0" windowWidth="17460" windowHeight="10215"/>
  </bookViews>
  <sheets>
    <sheet name="速さと時間" sheetId="1" r:id="rId1"/>
    <sheet name="データの平均" sheetId="2" r:id="rId2"/>
    <sheet name="消費税への応用" sheetId="3" r:id="rId3"/>
    <sheet name="相似比面積比" sheetId="4" r:id="rId4"/>
    <sheet name="プログラムの例" sheetId="5" r:id="rId5"/>
    <sheet name="Sheet6" sheetId="6" r:id="rId6"/>
  </sheets>
  <externalReferences>
    <externalReference r:id="rId7"/>
  </externalReferences>
  <calcPr calcId="162913"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3" i="5" l="1"/>
  <c r="H43" i="5" s="1"/>
  <c r="E43" i="5"/>
  <c r="F43" i="5" s="1"/>
  <c r="C43" i="5"/>
  <c r="D43" i="5" s="1"/>
  <c r="G42" i="5"/>
  <c r="H42" i="5" s="1"/>
  <c r="E42" i="5"/>
  <c r="F42" i="5" s="1"/>
  <c r="C42" i="5"/>
  <c r="D42" i="5" s="1"/>
  <c r="G41" i="5"/>
  <c r="H41" i="5" s="1"/>
  <c r="E41" i="5"/>
  <c r="F41" i="5" s="1"/>
  <c r="C41" i="5"/>
  <c r="D41" i="5" s="1"/>
  <c r="G40" i="5"/>
  <c r="H40" i="5" s="1"/>
  <c r="E40" i="5"/>
  <c r="F40" i="5" s="1"/>
  <c r="C40" i="5"/>
  <c r="D40" i="5" s="1"/>
  <c r="G39" i="5"/>
  <c r="H39" i="5" s="1"/>
  <c r="E39" i="5"/>
  <c r="F39" i="5" s="1"/>
  <c r="C39" i="5"/>
  <c r="D39" i="5" s="1"/>
  <c r="G38" i="5"/>
  <c r="H38" i="5" s="1"/>
  <c r="E38" i="5"/>
  <c r="F38" i="5" s="1"/>
  <c r="C38" i="5"/>
  <c r="D38" i="5" s="1"/>
  <c r="G37" i="5"/>
  <c r="H37" i="5" s="1"/>
  <c r="E37" i="5"/>
  <c r="F37" i="5" s="1"/>
  <c r="C37" i="5"/>
  <c r="D37" i="5" s="1"/>
  <c r="G36" i="5"/>
  <c r="H36" i="5" s="1"/>
  <c r="E36" i="5"/>
  <c r="F36" i="5" s="1"/>
  <c r="C36" i="5"/>
  <c r="D36" i="5" s="1"/>
  <c r="G35" i="5"/>
  <c r="H35" i="5" s="1"/>
  <c r="E35" i="5"/>
  <c r="F35" i="5" s="1"/>
  <c r="C35" i="5"/>
  <c r="D35" i="5" s="1"/>
  <c r="G34" i="5"/>
  <c r="H34" i="5" s="1"/>
  <c r="E34" i="5"/>
  <c r="F34" i="5" s="1"/>
  <c r="C34" i="5"/>
  <c r="D34" i="5" s="1"/>
  <c r="G33" i="5"/>
  <c r="H33" i="5" s="1"/>
  <c r="E33" i="5"/>
  <c r="F33" i="5" s="1"/>
  <c r="C33" i="5"/>
  <c r="D33" i="5" s="1"/>
  <c r="G32" i="5"/>
  <c r="H32" i="5" s="1"/>
  <c r="E32" i="5"/>
  <c r="F32" i="5" s="1"/>
  <c r="C32" i="5"/>
  <c r="D32" i="5" s="1"/>
  <c r="G31" i="5"/>
  <c r="H31" i="5" s="1"/>
  <c r="E31" i="5"/>
  <c r="F31" i="5" s="1"/>
  <c r="C31" i="5"/>
  <c r="D31" i="5" s="1"/>
  <c r="G30" i="5"/>
  <c r="H30" i="5" s="1"/>
  <c r="E30" i="5"/>
  <c r="F30" i="5" s="1"/>
  <c r="C30" i="5"/>
  <c r="D30" i="5" s="1"/>
  <c r="G29" i="5"/>
  <c r="H29" i="5" s="1"/>
  <c r="E29" i="5"/>
  <c r="F29" i="5" s="1"/>
  <c r="C29" i="5"/>
  <c r="D29" i="5" s="1"/>
  <c r="G28" i="5"/>
  <c r="H28" i="5" s="1"/>
  <c r="E28" i="5"/>
  <c r="F28" i="5" s="1"/>
  <c r="C28" i="5"/>
  <c r="D28" i="5" s="1"/>
  <c r="G27" i="5"/>
  <c r="H27" i="5" s="1"/>
  <c r="E27" i="5"/>
  <c r="F27" i="5" s="1"/>
  <c r="C27" i="5"/>
  <c r="D27" i="5" s="1"/>
  <c r="G26" i="5"/>
  <c r="H26" i="5" s="1"/>
  <c r="E26" i="5"/>
  <c r="F26" i="5" s="1"/>
  <c r="C26" i="5"/>
  <c r="D26" i="5" s="1"/>
  <c r="G25" i="5"/>
  <c r="H25" i="5" s="1"/>
  <c r="E25" i="5"/>
  <c r="F25" i="5" s="1"/>
  <c r="C25" i="5"/>
  <c r="D25" i="5" s="1"/>
  <c r="G24" i="5"/>
  <c r="H24" i="5" s="1"/>
  <c r="E24" i="5"/>
  <c r="F24" i="5" s="1"/>
  <c r="C24" i="5"/>
  <c r="D24" i="5" s="1"/>
  <c r="H44" i="5" l="1"/>
  <c r="D44" i="5"/>
  <c r="F44" i="5"/>
  <c r="H17" i="4" l="1"/>
  <c r="E17" i="4"/>
  <c r="H16" i="4"/>
  <c r="E16" i="4"/>
  <c r="H15" i="4"/>
  <c r="E15" i="4"/>
  <c r="H14" i="4"/>
  <c r="E14" i="4"/>
  <c r="H13" i="4"/>
  <c r="E13" i="4"/>
  <c r="H12" i="4"/>
  <c r="E12" i="4"/>
  <c r="H11" i="4"/>
  <c r="E11" i="4"/>
  <c r="H10" i="4"/>
  <c r="E10" i="4"/>
  <c r="H9" i="4"/>
  <c r="E9" i="4"/>
  <c r="H8" i="4"/>
  <c r="E8" i="4"/>
  <c r="H7" i="4"/>
  <c r="E7" i="4"/>
  <c r="E14" i="3" l="1"/>
  <c r="E13" i="3"/>
  <c r="E12" i="3"/>
  <c r="E11" i="3"/>
  <c r="E10" i="3"/>
  <c r="E9" i="3"/>
  <c r="E8" i="3"/>
  <c r="E7" i="3"/>
  <c r="E6" i="3"/>
  <c r="E5" i="3" l="1"/>
  <c r="I56" i="2" l="1"/>
  <c r="H101" i="2" l="1"/>
  <c r="G101" i="2"/>
  <c r="G74" i="2"/>
  <c r="I57" i="2"/>
  <c r="I58" i="2" s="1"/>
  <c r="I59" i="2" s="1"/>
  <c r="I60" i="2" s="1"/>
  <c r="I61" i="2" s="1"/>
  <c r="I62" i="2" s="1"/>
  <c r="I63" i="2" s="1"/>
  <c r="I64" i="2" s="1"/>
  <c r="I65" i="2" s="1"/>
  <c r="I66" i="2" s="1"/>
  <c r="I67" i="2" s="1"/>
  <c r="I68" i="2" s="1"/>
  <c r="I69" i="2" s="1"/>
  <c r="I70" i="2" s="1"/>
  <c r="I71" i="2" s="1"/>
  <c r="I72" i="2" s="1"/>
  <c r="I73" i="2" s="1"/>
  <c r="I74" i="2" s="1"/>
  <c r="I75" i="2" s="1"/>
  <c r="I76" i="2" s="1"/>
  <c r="I77" i="2" s="1"/>
  <c r="I78" i="2" s="1"/>
  <c r="I79" i="2" s="1"/>
  <c r="I80" i="2" s="1"/>
  <c r="I81" i="2" s="1"/>
  <c r="I82" i="2" s="1"/>
  <c r="I83" i="2" s="1"/>
  <c r="I84" i="2" s="1"/>
  <c r="I85" i="2" s="1"/>
  <c r="G58" i="2"/>
  <c r="G59" i="2" s="1"/>
  <c r="G60" i="2" s="1"/>
  <c r="G61" i="2" s="1"/>
  <c r="G62" i="2" s="1"/>
  <c r="G63" i="2" s="1"/>
  <c r="G64" i="2" s="1"/>
  <c r="G65" i="2" s="1"/>
  <c r="G66" i="2" s="1"/>
  <c r="G67" i="2" s="1"/>
  <c r="G68" i="2" s="1"/>
  <c r="G69" i="2" s="1"/>
  <c r="G70" i="2" s="1"/>
  <c r="G71" i="2" s="1"/>
  <c r="G72" i="2" s="1"/>
  <c r="G73" i="2" s="1"/>
  <c r="G75" i="2" s="1"/>
  <c r="G76" i="2" s="1"/>
  <c r="G77" i="2" s="1"/>
  <c r="G78" i="2" s="1"/>
  <c r="G79" i="2" s="1"/>
  <c r="G80" i="2" s="1"/>
  <c r="G81" i="2" s="1"/>
  <c r="G82" i="2" s="1"/>
  <c r="G83" i="2" s="1"/>
  <c r="G84" i="2" s="1"/>
  <c r="G85" i="2" s="1"/>
  <c r="G57" i="2"/>
  <c r="G56" i="2"/>
  <c r="I5" i="2"/>
  <c r="I6" i="2" s="1"/>
  <c r="I7" i="2" s="1"/>
  <c r="I8" i="2" s="1"/>
  <c r="I4" i="2"/>
  <c r="T21" i="2"/>
  <c r="U21" i="2" s="1"/>
  <c r="T20" i="2"/>
  <c r="U20" i="2" s="1"/>
  <c r="T19" i="2"/>
  <c r="U19" i="2" s="1"/>
  <c r="T18" i="2"/>
  <c r="U18" i="2" s="1"/>
  <c r="T17" i="2"/>
  <c r="U17" i="2" s="1"/>
  <c r="T16" i="2"/>
  <c r="U16" i="2" s="1"/>
  <c r="T15" i="2"/>
  <c r="U15" i="2" s="1"/>
  <c r="T14" i="2"/>
  <c r="U14" i="2" s="1"/>
  <c r="T13" i="2"/>
  <c r="U13" i="2" s="1"/>
  <c r="T12" i="2"/>
  <c r="U12" i="2" s="1"/>
  <c r="T11" i="2"/>
  <c r="U11" i="2" s="1"/>
  <c r="D43" i="2"/>
  <c r="C43" i="2"/>
  <c r="D42" i="2"/>
  <c r="C42" i="2"/>
  <c r="D41" i="2"/>
  <c r="C41" i="2"/>
  <c r="D40" i="2"/>
  <c r="C40" i="2"/>
  <c r="D39" i="2"/>
  <c r="C39" i="2"/>
  <c r="D38" i="2"/>
  <c r="C38" i="2"/>
  <c r="D37" i="2"/>
  <c r="C37" i="2"/>
  <c r="D36" i="2"/>
  <c r="C36" i="2"/>
  <c r="D35" i="2"/>
  <c r="C35" i="2"/>
  <c r="D34" i="2"/>
  <c r="C34" i="2"/>
  <c r="D33" i="2"/>
  <c r="C33" i="2"/>
  <c r="D32" i="2"/>
  <c r="C32" i="2"/>
  <c r="D31" i="2"/>
  <c r="C31" i="2"/>
  <c r="D30" i="2"/>
  <c r="C30" i="2"/>
  <c r="D29" i="2"/>
  <c r="C29" i="2"/>
  <c r="D28" i="2"/>
  <c r="C28" i="2"/>
  <c r="D27" i="2"/>
  <c r="C27" i="2"/>
  <c r="D26" i="2"/>
  <c r="C26" i="2"/>
  <c r="D25" i="2"/>
  <c r="C25" i="2"/>
  <c r="D24" i="2"/>
  <c r="C24" i="2"/>
  <c r="D23" i="2"/>
  <c r="C23" i="2"/>
  <c r="D22" i="2"/>
  <c r="C22" i="2"/>
  <c r="D21" i="2"/>
  <c r="C21" i="2"/>
  <c r="D20" i="2"/>
  <c r="C20" i="2"/>
  <c r="D19" i="2"/>
  <c r="C19" i="2"/>
  <c r="D18" i="2"/>
  <c r="C18" i="2"/>
  <c r="D17" i="2"/>
  <c r="C17" i="2"/>
  <c r="D16" i="2"/>
  <c r="C16" i="2"/>
  <c r="D15" i="2"/>
  <c r="C15" i="2"/>
  <c r="D14" i="2"/>
  <c r="C14" i="2"/>
  <c r="D47" i="1" l="1"/>
  <c r="D48" i="1" s="1"/>
  <c r="D49" i="1" s="1"/>
  <c r="D50" i="1" s="1"/>
  <c r="D51" i="1" s="1"/>
  <c r="D52" i="1" s="1"/>
  <c r="D53" i="1" s="1"/>
  <c r="D54" i="1" s="1"/>
  <c r="D55" i="1" s="1"/>
  <c r="D56" i="1" s="1"/>
  <c r="D57" i="1" s="1"/>
  <c r="D58" i="1" s="1"/>
  <c r="D59" i="1" s="1"/>
  <c r="D60" i="1" s="1"/>
  <c r="I29" i="1"/>
  <c r="I30" i="1" s="1"/>
  <c r="D29" i="1"/>
  <c r="D30" i="1" s="1"/>
  <c r="D31" i="1" s="1"/>
  <c r="D32" i="1" s="1"/>
  <c r="D33" i="1" s="1"/>
  <c r="D34" i="1" s="1"/>
  <c r="D35" i="1" s="1"/>
  <c r="D36" i="1" s="1"/>
  <c r="D37" i="1" s="1"/>
  <c r="D38" i="1" s="1"/>
  <c r="D39" i="1" s="1"/>
  <c r="D40" i="1" s="1"/>
  <c r="D41" i="1" s="1"/>
  <c r="D42" i="1" s="1"/>
</calcChain>
</file>

<file path=xl/sharedStrings.xml><?xml version="1.0" encoding="utf-8"?>
<sst xmlns="http://schemas.openxmlformats.org/spreadsheetml/2006/main" count="79" uniqueCount="61">
  <si>
    <t>時間(分）</t>
    <rPh sb="0" eb="2">
      <t>ジカン</t>
    </rPh>
    <rPh sb="3" eb="4">
      <t>フン</t>
    </rPh>
    <phoneticPr fontId="1"/>
  </si>
  <si>
    <t>速さ(分速）</t>
    <rPh sb="0" eb="1">
      <t>ハヤ</t>
    </rPh>
    <rPh sb="3" eb="5">
      <t>フンソク</t>
    </rPh>
    <phoneticPr fontId="1"/>
  </si>
  <si>
    <t>進んだ道のり</t>
    <rPh sb="0" eb="1">
      <t>スス</t>
    </rPh>
    <rPh sb="3" eb="4">
      <t>ミチ</t>
    </rPh>
    <phoneticPr fontId="1"/>
  </si>
  <si>
    <t>学校</t>
    <rPh sb="0" eb="2">
      <t>ガッコウ</t>
    </rPh>
    <phoneticPr fontId="1"/>
  </si>
  <si>
    <t>図書館</t>
    <rPh sb="0" eb="3">
      <t>トショカン</t>
    </rPh>
    <phoneticPr fontId="1"/>
  </si>
  <si>
    <t>　</t>
    <phoneticPr fontId="1"/>
  </si>
  <si>
    <t>一定の速さの場合</t>
    <rPh sb="0" eb="2">
      <t>イッテイ</t>
    </rPh>
    <rPh sb="3" eb="4">
      <t>ハヤ</t>
    </rPh>
    <rPh sb="6" eb="8">
      <t>バアイ</t>
    </rPh>
    <phoneticPr fontId="1"/>
  </si>
  <si>
    <t>速さとかかった時間と進んだ距離の関係</t>
    <rPh sb="0" eb="1">
      <t>ハヤ</t>
    </rPh>
    <rPh sb="7" eb="9">
      <t>ジカン</t>
    </rPh>
    <rPh sb="10" eb="11">
      <t>スス</t>
    </rPh>
    <rPh sb="13" eb="15">
      <t>キョリ</t>
    </rPh>
    <rPh sb="16" eb="18">
      <t>カンケイ</t>
    </rPh>
    <phoneticPr fontId="1"/>
  </si>
  <si>
    <t>多くのデータの平均を求める方法</t>
    <rPh sb="0" eb="1">
      <t>オオ</t>
    </rPh>
    <rPh sb="7" eb="9">
      <t>ヘイキン</t>
    </rPh>
    <rPh sb="10" eb="11">
      <t>モト</t>
    </rPh>
    <rPh sb="13" eb="15">
      <t>ホウホウ</t>
    </rPh>
    <phoneticPr fontId="1"/>
  </si>
  <si>
    <t>小学5年生のクラスの身長の平均を求めてみます。</t>
    <rPh sb="0" eb="2">
      <t>ショウガク</t>
    </rPh>
    <rPh sb="3" eb="5">
      <t>ネンセイ</t>
    </rPh>
    <rPh sb="10" eb="12">
      <t>シンチョウ</t>
    </rPh>
    <rPh sb="13" eb="15">
      <t>ヘイキン</t>
    </rPh>
    <rPh sb="16" eb="17">
      <t>モト</t>
    </rPh>
    <phoneticPr fontId="1"/>
  </si>
  <si>
    <t>男子の身長</t>
    <rPh sb="0" eb="2">
      <t>ダンシ</t>
    </rPh>
    <rPh sb="3" eb="5">
      <t>シンチョウ</t>
    </rPh>
    <phoneticPr fontId="1"/>
  </si>
  <si>
    <t>女子の身長</t>
    <rPh sb="0" eb="2">
      <t>ジョシ</t>
    </rPh>
    <rPh sb="3" eb="5">
      <t>シンチョウ</t>
    </rPh>
    <phoneticPr fontId="1"/>
  </si>
  <si>
    <t>クラスA</t>
    <phoneticPr fontId="1"/>
  </si>
  <si>
    <t>クラスB</t>
    <phoneticPr fontId="1"/>
  </si>
  <si>
    <t>rand関数</t>
    <rPh sb="4" eb="6">
      <t>カンスウ</t>
    </rPh>
    <phoneticPr fontId="1"/>
  </si>
  <si>
    <t>rand関数-0.5</t>
    <rPh sb="4" eb="6">
      <t>カンスウ</t>
    </rPh>
    <phoneticPr fontId="1"/>
  </si>
  <si>
    <t xml:space="preserve"> </t>
    <phoneticPr fontId="1"/>
  </si>
  <si>
    <t xml:space="preserve"> </t>
    <phoneticPr fontId="1"/>
  </si>
  <si>
    <t>データ</t>
    <phoneticPr fontId="1"/>
  </si>
  <si>
    <t>n回目の結果</t>
    <rPh sb="1" eb="3">
      <t>カイメ</t>
    </rPh>
    <rPh sb="4" eb="6">
      <t>ケッカ</t>
    </rPh>
    <phoneticPr fontId="1"/>
  </si>
  <si>
    <t>n回目の和の結果</t>
    <rPh sb="1" eb="3">
      <t>カイメ</t>
    </rPh>
    <rPh sb="4" eb="5">
      <t>ワ</t>
    </rPh>
    <rPh sb="6" eb="8">
      <t>ケッカ</t>
    </rPh>
    <phoneticPr fontId="1"/>
  </si>
  <si>
    <t>消費税の軽減税率の調査と計算</t>
    <rPh sb="0" eb="3">
      <t>ショウヒゼイ</t>
    </rPh>
    <rPh sb="4" eb="6">
      <t>ケイゲン</t>
    </rPh>
    <rPh sb="6" eb="8">
      <t>ゼイリツ</t>
    </rPh>
    <rPh sb="9" eb="11">
      <t>チョウサ</t>
    </rPh>
    <rPh sb="12" eb="14">
      <t>ケイサン</t>
    </rPh>
    <phoneticPr fontId="1"/>
  </si>
  <si>
    <t xml:space="preserve"> </t>
    <phoneticPr fontId="1"/>
  </si>
  <si>
    <t>　</t>
    <phoneticPr fontId="1"/>
  </si>
  <si>
    <t>標準偏差＝6.21</t>
    <rPh sb="0" eb="2">
      <t>ヒョウジュン</t>
    </rPh>
    <rPh sb="2" eb="4">
      <t>ヘンサ</t>
    </rPh>
    <phoneticPr fontId="1"/>
  </si>
  <si>
    <t>トマト</t>
    <phoneticPr fontId="1"/>
  </si>
  <si>
    <t>ぶどう</t>
    <phoneticPr fontId="1"/>
  </si>
  <si>
    <t>レンコン</t>
    <phoneticPr fontId="1"/>
  </si>
  <si>
    <t>みかん</t>
    <phoneticPr fontId="1"/>
  </si>
  <si>
    <t>ランチ定食</t>
    <rPh sb="3" eb="5">
      <t>テイショク</t>
    </rPh>
    <phoneticPr fontId="1"/>
  </si>
  <si>
    <t>＊</t>
    <phoneticPr fontId="1"/>
  </si>
  <si>
    <t>＊</t>
    <phoneticPr fontId="1"/>
  </si>
  <si>
    <t>カンタン酢</t>
    <rPh sb="4" eb="5">
      <t>ス</t>
    </rPh>
    <phoneticPr fontId="1"/>
  </si>
  <si>
    <t>バナナ</t>
    <phoneticPr fontId="1"/>
  </si>
  <si>
    <t>徳用しらたき2個</t>
    <rPh sb="0" eb="2">
      <t>トクヨウ</t>
    </rPh>
    <rPh sb="7" eb="8">
      <t>コ</t>
    </rPh>
    <phoneticPr fontId="1"/>
  </si>
  <si>
    <t>ティッシュペーパー</t>
    <phoneticPr fontId="1"/>
  </si>
  <si>
    <t>ヨーグルト</t>
    <phoneticPr fontId="1"/>
  </si>
  <si>
    <t>　</t>
    <phoneticPr fontId="1"/>
  </si>
  <si>
    <t>定価</t>
    <rPh sb="0" eb="2">
      <t>テイカ</t>
    </rPh>
    <phoneticPr fontId="1"/>
  </si>
  <si>
    <t>消費税込みの値段</t>
    <rPh sb="0" eb="3">
      <t>ショウヒゼイ</t>
    </rPh>
    <rPh sb="3" eb="4">
      <t>コ</t>
    </rPh>
    <rPh sb="6" eb="8">
      <t>ネダン</t>
    </rPh>
    <phoneticPr fontId="1"/>
  </si>
  <si>
    <t>税率(%)</t>
    <rPh sb="0" eb="2">
      <t>ゼイリツ</t>
    </rPh>
    <phoneticPr fontId="1"/>
  </si>
  <si>
    <t xml:space="preserve"> </t>
    <phoneticPr fontId="1"/>
  </si>
  <si>
    <t>円の面積</t>
    <rPh sb="0" eb="1">
      <t>エン</t>
    </rPh>
    <rPh sb="2" eb="4">
      <t>メンセキ</t>
    </rPh>
    <phoneticPr fontId="1"/>
  </si>
  <si>
    <t>底辺の長さ10㎝の直角三角形の面積</t>
    <rPh sb="0" eb="2">
      <t>テイヘン</t>
    </rPh>
    <rPh sb="3" eb="4">
      <t>ナガ</t>
    </rPh>
    <rPh sb="9" eb="11">
      <t>チョッカク</t>
    </rPh>
    <rPh sb="11" eb="14">
      <t>サンカクケイ</t>
    </rPh>
    <rPh sb="15" eb="17">
      <t>メンセキ</t>
    </rPh>
    <phoneticPr fontId="1"/>
  </si>
  <si>
    <t>半径</t>
    <rPh sb="0" eb="2">
      <t>ハンケイ</t>
    </rPh>
    <phoneticPr fontId="1"/>
  </si>
  <si>
    <t>高さ</t>
    <rPh sb="0" eb="1">
      <t>タカ</t>
    </rPh>
    <phoneticPr fontId="1"/>
  </si>
  <si>
    <t>△の面積</t>
    <rPh sb="2" eb="4">
      <t>メンセキ</t>
    </rPh>
    <phoneticPr fontId="1"/>
  </si>
  <si>
    <t>プログラムの例</t>
    <rPh sb="6" eb="7">
      <t>レイ</t>
    </rPh>
    <phoneticPr fontId="1"/>
  </si>
  <si>
    <t>A</t>
    <phoneticPr fontId="1"/>
  </si>
  <si>
    <t>B</t>
    <phoneticPr fontId="1"/>
  </si>
  <si>
    <t>C</t>
    <phoneticPr fontId="1"/>
  </si>
  <si>
    <t>A</t>
  </si>
  <si>
    <t>B</t>
  </si>
  <si>
    <t>C</t>
  </si>
  <si>
    <t>A</t>
    <phoneticPr fontId="1"/>
  </si>
  <si>
    <t>B</t>
    <phoneticPr fontId="1"/>
  </si>
  <si>
    <t>(1)の答え</t>
    <rPh sb="4" eb="5">
      <t>コタ</t>
    </rPh>
    <phoneticPr fontId="1"/>
  </si>
  <si>
    <t>例題とそれを解決するプログラムの例</t>
    <rPh sb="0" eb="2">
      <t>レイダイ</t>
    </rPh>
    <rPh sb="6" eb="8">
      <t>カイケツ</t>
    </rPh>
    <rPh sb="16" eb="17">
      <t>レイ</t>
    </rPh>
    <phoneticPr fontId="1"/>
  </si>
  <si>
    <t xml:space="preserve"> </t>
    <phoneticPr fontId="1"/>
  </si>
  <si>
    <t xml:space="preserve"> </t>
    <phoneticPr fontId="1"/>
  </si>
  <si>
    <t>(2)の答え</t>
    <rPh sb="4" eb="5">
      <t>コタ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</si>
</sst>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_ "/>
  </numFmts>
  <fonts count="7" x14ac:knownFonts="1">
    <font>
      <sz val="11"/>
      <color theme="1"/>
      <name val="游ゴシック"/>
      <family val="2"/>
      <charset val="128"/>
      <scheme val="minor"/>
    </font>
    <font>
      <sz val="6"/>
      <name val="游ゴシック"/>
      <family val="2"/>
      <charset val="128"/>
      <scheme val="minor"/>
    </font>
    <font>
      <sz val="8"/>
      <color theme="1"/>
      <name val="游ゴシック"/>
      <family val="2"/>
      <charset val="128"/>
      <scheme val="minor"/>
    </font>
    <font>
      <sz val="10"/>
      <color theme="1"/>
      <name val="游ゴシック"/>
      <family val="2"/>
      <charset val="128"/>
      <scheme val="minor"/>
    </font>
    <font>
      <sz val="8"/>
      <color theme="1"/>
      <name val="游ゴシック"/>
      <family val="3"/>
      <charset val="128"/>
      <scheme val="minor"/>
    </font>
    <font>
      <b/>
      <sz val="11"/>
      <color theme="1"/>
      <name val="游ゴシック"/>
      <family val="3"/>
      <charset val="128"/>
      <scheme val="minor"/>
    </font>
    <font>
      <b/>
      <sz val="14"/>
      <color theme="1"/>
      <name val="游ゴシック"/>
      <family val="3"/>
      <charset val="128"/>
      <scheme val="minor"/>
    </font>
  </fonts>
  <fills count="8">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rgb="FF9999FF"/>
        <bgColor indexed="64"/>
      </patternFill>
    </fill>
    <fill>
      <patternFill patternType="solid">
        <fgColor theme="5" tint="0.59999389629810485"/>
        <bgColor indexed="64"/>
      </patternFill>
    </fill>
    <fill>
      <patternFill patternType="solid">
        <fgColor theme="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3" fillId="0" borderId="0" xfId="0" applyFont="1">
      <alignment vertical="center"/>
    </xf>
    <xf numFmtId="0" fontId="2" fillId="0" borderId="0" xfId="0" applyFont="1">
      <alignment vertical="center"/>
    </xf>
    <xf numFmtId="0" fontId="0" fillId="0" borderId="1" xfId="0" applyBorder="1">
      <alignment vertical="center"/>
    </xf>
    <xf numFmtId="0" fontId="3" fillId="0" borderId="1" xfId="0" applyFont="1" applyBorder="1">
      <alignment vertical="center"/>
    </xf>
    <xf numFmtId="0" fontId="2" fillId="0" borderId="1" xfId="0" applyFont="1" applyBorder="1">
      <alignment vertical="center"/>
    </xf>
    <xf numFmtId="0" fontId="0" fillId="2" borderId="1" xfId="0" applyFill="1" applyBorder="1">
      <alignment vertical="center"/>
    </xf>
    <xf numFmtId="0" fontId="0" fillId="3" borderId="1" xfId="0" applyFill="1" applyBorder="1">
      <alignment vertical="center"/>
    </xf>
    <xf numFmtId="0" fontId="0" fillId="0" borderId="0" xfId="0" applyFill="1" applyBorder="1">
      <alignment vertical="center"/>
    </xf>
    <xf numFmtId="0" fontId="4" fillId="0" borderId="0" xfId="0" applyFont="1">
      <alignment vertical="center"/>
    </xf>
    <xf numFmtId="0" fontId="5" fillId="0" borderId="0" xfId="0" applyFont="1">
      <alignment vertical="center"/>
    </xf>
    <xf numFmtId="176" fontId="0" fillId="0" borderId="0" xfId="0" applyNumberFormat="1">
      <alignment vertical="center"/>
    </xf>
    <xf numFmtId="0" fontId="2" fillId="0" borderId="0" xfId="0" applyFont="1" applyAlignment="1">
      <alignment vertical="center" wrapText="1"/>
    </xf>
    <xf numFmtId="177" fontId="0" fillId="0" borderId="0" xfId="0" applyNumberFormat="1">
      <alignment vertical="center"/>
    </xf>
    <xf numFmtId="0" fontId="0" fillId="4" borderId="1" xfId="0" applyFill="1" applyBorder="1">
      <alignment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right" vertical="center"/>
    </xf>
    <xf numFmtId="0" fontId="2" fillId="0" borderId="0" xfId="0" applyFont="1" applyAlignment="1">
      <alignment horizontal="center" vertical="center"/>
    </xf>
    <xf numFmtId="0" fontId="0" fillId="0" borderId="0" xfId="0" applyNumberFormat="1" applyProtection="1">
      <alignment vertical="center"/>
      <protection locked="0"/>
    </xf>
    <xf numFmtId="0" fontId="0" fillId="5" borderId="0" xfId="0" applyFill="1">
      <alignment vertical="center"/>
    </xf>
    <xf numFmtId="0" fontId="0" fillId="6" borderId="0" xfId="0" applyFill="1">
      <alignment vertical="center"/>
    </xf>
    <xf numFmtId="0" fontId="0" fillId="7" borderId="0" xfId="0" applyFill="1">
      <alignment vertical="center"/>
    </xf>
    <xf numFmtId="0" fontId="0" fillId="3" borderId="0" xfId="0" applyFill="1">
      <alignment vertical="center"/>
    </xf>
    <xf numFmtId="0" fontId="6" fillId="3" borderId="0" xfId="0" applyFont="1"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cellXfs>
  <cellStyles count="1">
    <cellStyle name="標準" xfId="0" builtinId="0"/>
  </cellStyles>
  <dxfs count="0"/>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一定の速さで進んだ道のりと時間の関係</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lineChart>
        <c:grouping val="standard"/>
        <c:varyColors val="0"/>
        <c:ser>
          <c:idx val="0"/>
          <c:order val="0"/>
          <c:tx>
            <c:strRef>
              <c:f>速さと時間!$D$45</c:f>
              <c:strCache>
                <c:ptCount val="1"/>
                <c:pt idx="0">
                  <c:v>進んだ道のり</c:v>
                </c:pt>
              </c:strCache>
            </c:strRef>
          </c:tx>
          <c:spPr>
            <a:ln w="28575" cap="rnd">
              <a:solidFill>
                <a:schemeClr val="accent1"/>
              </a:solidFill>
              <a:round/>
            </a:ln>
            <a:effectLst/>
          </c:spPr>
          <c:marker>
            <c:symbol val="none"/>
          </c:marker>
          <c:cat>
            <c:numRef>
              <c:f>速さと時間!$B$46:$B$60</c:f>
              <c:numCache>
                <c:formatCode>General</c:formatCode>
                <c:ptCount val="1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速さと時間!$D$46:$D$60</c:f>
              <c:numCache>
                <c:formatCode>General</c:formatCode>
                <c:ptCount val="15"/>
                <c:pt idx="0">
                  <c:v>0</c:v>
                </c:pt>
                <c:pt idx="1">
                  <c:v>100</c:v>
                </c:pt>
                <c:pt idx="2">
                  <c:v>200</c:v>
                </c:pt>
                <c:pt idx="3">
                  <c:v>300</c:v>
                </c:pt>
                <c:pt idx="4">
                  <c:v>400</c:v>
                </c:pt>
                <c:pt idx="5">
                  <c:v>500</c:v>
                </c:pt>
                <c:pt idx="6">
                  <c:v>600</c:v>
                </c:pt>
                <c:pt idx="7">
                  <c:v>700</c:v>
                </c:pt>
                <c:pt idx="8">
                  <c:v>800</c:v>
                </c:pt>
                <c:pt idx="9">
                  <c:v>900</c:v>
                </c:pt>
                <c:pt idx="10">
                  <c:v>1000</c:v>
                </c:pt>
                <c:pt idx="11">
                  <c:v>1100</c:v>
                </c:pt>
                <c:pt idx="12">
                  <c:v>1200</c:v>
                </c:pt>
                <c:pt idx="13">
                  <c:v>1300</c:v>
                </c:pt>
                <c:pt idx="14">
                  <c:v>1400</c:v>
                </c:pt>
              </c:numCache>
            </c:numRef>
          </c:val>
          <c:smooth val="0"/>
          <c:extLst>
            <c:ext xmlns:c16="http://schemas.microsoft.com/office/drawing/2014/chart" uri="{C3380CC4-5D6E-409C-BE32-E72D297353CC}">
              <c16:uniqueId val="{00000000-0432-4923-B9C2-4A4F91C042AF}"/>
            </c:ext>
          </c:extLst>
        </c:ser>
        <c:dLbls>
          <c:showLegendKey val="0"/>
          <c:showVal val="0"/>
          <c:showCatName val="0"/>
          <c:showSerName val="0"/>
          <c:showPercent val="0"/>
          <c:showBubbleSize val="0"/>
        </c:dLbls>
        <c:smooth val="0"/>
        <c:axId val="1834533632"/>
        <c:axId val="1834534048"/>
      </c:lineChart>
      <c:catAx>
        <c:axId val="1834533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34534048"/>
        <c:crosses val="autoZero"/>
        <c:auto val="1"/>
        <c:lblAlgn val="ctr"/>
        <c:lblOffset val="100"/>
        <c:noMultiLvlLbl val="0"/>
      </c:catAx>
      <c:valAx>
        <c:axId val="1834534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345336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進んだ距離と時間の関係</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速さと時間!$C$27</c:f>
              <c:strCache>
                <c:ptCount val="1"/>
                <c:pt idx="0">
                  <c:v>速さ(分速）</c:v>
                </c:pt>
              </c:strCache>
            </c:strRef>
          </c:tx>
          <c:spPr>
            <a:solidFill>
              <a:schemeClr val="accent1"/>
            </a:solidFill>
            <a:ln>
              <a:noFill/>
            </a:ln>
            <a:effectLst/>
          </c:spPr>
          <c:invertIfNegative val="0"/>
          <c:cat>
            <c:numRef>
              <c:f>速さと時間!$B$28:$B$42</c:f>
              <c:numCache>
                <c:formatCode>General</c:formatCode>
                <c:ptCount val="1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速さと時間!$C$28:$C$42</c:f>
              <c:numCache>
                <c:formatCode>General</c:formatCode>
                <c:ptCount val="15"/>
                <c:pt idx="0">
                  <c:v>0</c:v>
                </c:pt>
                <c:pt idx="1">
                  <c:v>110</c:v>
                </c:pt>
                <c:pt idx="2">
                  <c:v>110</c:v>
                </c:pt>
                <c:pt idx="3">
                  <c:v>110</c:v>
                </c:pt>
                <c:pt idx="4">
                  <c:v>110</c:v>
                </c:pt>
                <c:pt idx="5">
                  <c:v>60</c:v>
                </c:pt>
                <c:pt idx="6">
                  <c:v>60</c:v>
                </c:pt>
                <c:pt idx="7">
                  <c:v>60</c:v>
                </c:pt>
                <c:pt idx="8">
                  <c:v>60</c:v>
                </c:pt>
                <c:pt idx="9">
                  <c:v>120</c:v>
                </c:pt>
                <c:pt idx="10">
                  <c:v>120</c:v>
                </c:pt>
                <c:pt idx="11">
                  <c:v>120</c:v>
                </c:pt>
                <c:pt idx="12">
                  <c:v>120</c:v>
                </c:pt>
                <c:pt idx="13">
                  <c:v>120</c:v>
                </c:pt>
                <c:pt idx="14">
                  <c:v>120</c:v>
                </c:pt>
              </c:numCache>
            </c:numRef>
          </c:val>
          <c:extLst>
            <c:ext xmlns:c16="http://schemas.microsoft.com/office/drawing/2014/chart" uri="{C3380CC4-5D6E-409C-BE32-E72D297353CC}">
              <c16:uniqueId val="{00000000-395D-4749-905D-E04FFBE24DEF}"/>
            </c:ext>
          </c:extLst>
        </c:ser>
        <c:dLbls>
          <c:showLegendKey val="0"/>
          <c:showVal val="0"/>
          <c:showCatName val="0"/>
          <c:showSerName val="0"/>
          <c:showPercent val="0"/>
          <c:showBubbleSize val="0"/>
        </c:dLbls>
        <c:gapWidth val="219"/>
        <c:overlap val="-27"/>
        <c:axId val="1976231344"/>
        <c:axId val="1976233840"/>
      </c:barChart>
      <c:lineChart>
        <c:grouping val="standard"/>
        <c:varyColors val="0"/>
        <c:ser>
          <c:idx val="1"/>
          <c:order val="1"/>
          <c:tx>
            <c:strRef>
              <c:f>速さと時間!$D$27</c:f>
              <c:strCache>
                <c:ptCount val="1"/>
                <c:pt idx="0">
                  <c:v>進んだ道のり</c:v>
                </c:pt>
              </c:strCache>
            </c:strRef>
          </c:tx>
          <c:spPr>
            <a:ln w="28575" cap="rnd">
              <a:solidFill>
                <a:schemeClr val="accent2"/>
              </a:solidFill>
              <a:round/>
            </a:ln>
            <a:effectLst/>
          </c:spPr>
          <c:marker>
            <c:symbol val="none"/>
          </c:marker>
          <c:val>
            <c:numRef>
              <c:f>速さと時間!$D$28:$D$42</c:f>
              <c:numCache>
                <c:formatCode>General</c:formatCode>
                <c:ptCount val="15"/>
                <c:pt idx="0">
                  <c:v>0</c:v>
                </c:pt>
                <c:pt idx="1">
                  <c:v>110</c:v>
                </c:pt>
                <c:pt idx="2">
                  <c:v>220</c:v>
                </c:pt>
                <c:pt idx="3">
                  <c:v>330</c:v>
                </c:pt>
                <c:pt idx="4">
                  <c:v>440</c:v>
                </c:pt>
                <c:pt idx="5">
                  <c:v>500</c:v>
                </c:pt>
                <c:pt idx="6">
                  <c:v>560</c:v>
                </c:pt>
                <c:pt idx="7">
                  <c:v>620</c:v>
                </c:pt>
                <c:pt idx="8">
                  <c:v>680</c:v>
                </c:pt>
                <c:pt idx="9">
                  <c:v>800</c:v>
                </c:pt>
                <c:pt idx="10">
                  <c:v>920</c:v>
                </c:pt>
                <c:pt idx="11">
                  <c:v>1040</c:v>
                </c:pt>
                <c:pt idx="12">
                  <c:v>1160</c:v>
                </c:pt>
                <c:pt idx="13">
                  <c:v>1280</c:v>
                </c:pt>
                <c:pt idx="14">
                  <c:v>1400</c:v>
                </c:pt>
              </c:numCache>
            </c:numRef>
          </c:val>
          <c:smooth val="0"/>
          <c:extLst>
            <c:ext xmlns:c16="http://schemas.microsoft.com/office/drawing/2014/chart" uri="{C3380CC4-5D6E-409C-BE32-E72D297353CC}">
              <c16:uniqueId val="{00000001-395D-4749-905D-E04FFBE24DEF}"/>
            </c:ext>
          </c:extLst>
        </c:ser>
        <c:dLbls>
          <c:showLegendKey val="0"/>
          <c:showVal val="0"/>
          <c:showCatName val="0"/>
          <c:showSerName val="0"/>
          <c:showPercent val="0"/>
          <c:showBubbleSize val="0"/>
        </c:dLbls>
        <c:marker val="1"/>
        <c:smooth val="0"/>
        <c:axId val="1975909152"/>
        <c:axId val="1975894176"/>
      </c:lineChart>
      <c:catAx>
        <c:axId val="1976231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76233840"/>
        <c:crosses val="autoZero"/>
        <c:auto val="1"/>
        <c:lblAlgn val="ctr"/>
        <c:lblOffset val="100"/>
        <c:noMultiLvlLbl val="0"/>
      </c:catAx>
      <c:valAx>
        <c:axId val="197623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76231344"/>
        <c:crosses val="autoZero"/>
        <c:crossBetween val="between"/>
      </c:valAx>
      <c:valAx>
        <c:axId val="1975894176"/>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75909152"/>
        <c:crosses val="max"/>
        <c:crossBetween val="between"/>
      </c:valAx>
      <c:catAx>
        <c:axId val="1975909152"/>
        <c:scaling>
          <c:orientation val="minMax"/>
        </c:scaling>
        <c:delete val="1"/>
        <c:axPos val="b"/>
        <c:majorTickMark val="out"/>
        <c:minorTickMark val="none"/>
        <c:tickLblPos val="nextTo"/>
        <c:crossAx val="1975894176"/>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ja-JP" sz="1800" b="0" i="0" baseline="0">
                <a:effectLst/>
              </a:rPr>
              <a:t>速さと時間と進んだ距離の関係</a:t>
            </a:r>
            <a:endParaRPr lang="ja-JP" altLang="ja-JP">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速さと時間!$C$27</c:f>
              <c:strCache>
                <c:ptCount val="1"/>
                <c:pt idx="0">
                  <c:v>速さ(分速）</c:v>
                </c:pt>
              </c:strCache>
            </c:strRef>
          </c:tx>
          <c:spPr>
            <a:solidFill>
              <a:schemeClr val="accent1"/>
            </a:solidFill>
            <a:ln>
              <a:noFill/>
            </a:ln>
            <a:effectLst/>
          </c:spPr>
          <c:invertIfNegative val="0"/>
          <c:val>
            <c:numRef>
              <c:f>速さと時間!$C$28:$C$42</c:f>
              <c:numCache>
                <c:formatCode>General</c:formatCode>
                <c:ptCount val="15"/>
                <c:pt idx="0">
                  <c:v>0</c:v>
                </c:pt>
                <c:pt idx="1">
                  <c:v>110</c:v>
                </c:pt>
                <c:pt idx="2">
                  <c:v>110</c:v>
                </c:pt>
                <c:pt idx="3">
                  <c:v>110</c:v>
                </c:pt>
                <c:pt idx="4">
                  <c:v>110</c:v>
                </c:pt>
                <c:pt idx="5">
                  <c:v>60</c:v>
                </c:pt>
                <c:pt idx="6">
                  <c:v>60</c:v>
                </c:pt>
                <c:pt idx="7">
                  <c:v>60</c:v>
                </c:pt>
                <c:pt idx="8">
                  <c:v>60</c:v>
                </c:pt>
                <c:pt idx="9">
                  <c:v>120</c:v>
                </c:pt>
                <c:pt idx="10">
                  <c:v>120</c:v>
                </c:pt>
                <c:pt idx="11">
                  <c:v>120</c:v>
                </c:pt>
                <c:pt idx="12">
                  <c:v>120</c:v>
                </c:pt>
                <c:pt idx="13">
                  <c:v>120</c:v>
                </c:pt>
                <c:pt idx="14">
                  <c:v>120</c:v>
                </c:pt>
              </c:numCache>
            </c:numRef>
          </c:val>
          <c:extLst>
            <c:ext xmlns:c16="http://schemas.microsoft.com/office/drawing/2014/chart" uri="{C3380CC4-5D6E-409C-BE32-E72D297353CC}">
              <c16:uniqueId val="{00000000-8FDD-4C01-BB49-9B39221C2EF6}"/>
            </c:ext>
          </c:extLst>
        </c:ser>
        <c:dLbls>
          <c:showLegendKey val="0"/>
          <c:showVal val="0"/>
          <c:showCatName val="0"/>
          <c:showSerName val="0"/>
          <c:showPercent val="0"/>
          <c:showBubbleSize val="0"/>
        </c:dLbls>
        <c:gapWidth val="219"/>
        <c:overlap val="-27"/>
        <c:axId val="1975918304"/>
        <c:axId val="1975916640"/>
      </c:barChart>
      <c:lineChart>
        <c:grouping val="standard"/>
        <c:varyColors val="0"/>
        <c:ser>
          <c:idx val="1"/>
          <c:order val="1"/>
          <c:tx>
            <c:strRef>
              <c:f>速さと時間!$D$27</c:f>
              <c:strCache>
                <c:ptCount val="1"/>
                <c:pt idx="0">
                  <c:v>進んだ道のり</c:v>
                </c:pt>
              </c:strCache>
            </c:strRef>
          </c:tx>
          <c:spPr>
            <a:ln w="28575" cap="rnd">
              <a:solidFill>
                <a:schemeClr val="accent2"/>
              </a:solidFill>
              <a:round/>
            </a:ln>
            <a:effectLst/>
          </c:spPr>
          <c:marker>
            <c:symbol val="none"/>
          </c:marker>
          <c:val>
            <c:numRef>
              <c:f>速さと時間!$D$28:$D$42</c:f>
              <c:numCache>
                <c:formatCode>General</c:formatCode>
                <c:ptCount val="15"/>
                <c:pt idx="0">
                  <c:v>0</c:v>
                </c:pt>
                <c:pt idx="1">
                  <c:v>110</c:v>
                </c:pt>
                <c:pt idx="2">
                  <c:v>220</c:v>
                </c:pt>
                <c:pt idx="3">
                  <c:v>330</c:v>
                </c:pt>
                <c:pt idx="4">
                  <c:v>440</c:v>
                </c:pt>
                <c:pt idx="5">
                  <c:v>500</c:v>
                </c:pt>
                <c:pt idx="6">
                  <c:v>560</c:v>
                </c:pt>
                <c:pt idx="7">
                  <c:v>620</c:v>
                </c:pt>
                <c:pt idx="8">
                  <c:v>680</c:v>
                </c:pt>
                <c:pt idx="9">
                  <c:v>800</c:v>
                </c:pt>
                <c:pt idx="10">
                  <c:v>920</c:v>
                </c:pt>
                <c:pt idx="11">
                  <c:v>1040</c:v>
                </c:pt>
                <c:pt idx="12">
                  <c:v>1160</c:v>
                </c:pt>
                <c:pt idx="13">
                  <c:v>1280</c:v>
                </c:pt>
                <c:pt idx="14">
                  <c:v>1400</c:v>
                </c:pt>
              </c:numCache>
            </c:numRef>
          </c:val>
          <c:smooth val="0"/>
          <c:extLst>
            <c:ext xmlns:c16="http://schemas.microsoft.com/office/drawing/2014/chart" uri="{C3380CC4-5D6E-409C-BE32-E72D297353CC}">
              <c16:uniqueId val="{00000001-8FDD-4C01-BB49-9B39221C2EF6}"/>
            </c:ext>
          </c:extLst>
        </c:ser>
        <c:ser>
          <c:idx val="2"/>
          <c:order val="2"/>
          <c:tx>
            <c:strRef>
              <c:f>速さと時間!$E$27</c:f>
              <c:strCache>
                <c:ptCount val="1"/>
                <c:pt idx="0">
                  <c:v>一定の速さの場合</c:v>
                </c:pt>
              </c:strCache>
            </c:strRef>
          </c:tx>
          <c:spPr>
            <a:ln w="28575" cap="rnd">
              <a:solidFill>
                <a:schemeClr val="accent3"/>
              </a:solidFill>
              <a:round/>
            </a:ln>
            <a:effectLst/>
          </c:spPr>
          <c:marker>
            <c:symbol val="none"/>
          </c:marker>
          <c:val>
            <c:numRef>
              <c:f>速さと時間!$E$28:$E$42</c:f>
              <c:numCache>
                <c:formatCode>General</c:formatCode>
                <c:ptCount val="15"/>
                <c:pt idx="0">
                  <c:v>0</c:v>
                </c:pt>
                <c:pt idx="1">
                  <c:v>100</c:v>
                </c:pt>
                <c:pt idx="2">
                  <c:v>200</c:v>
                </c:pt>
                <c:pt idx="3">
                  <c:v>300</c:v>
                </c:pt>
                <c:pt idx="4">
                  <c:v>400</c:v>
                </c:pt>
                <c:pt idx="5">
                  <c:v>500</c:v>
                </c:pt>
                <c:pt idx="6">
                  <c:v>600</c:v>
                </c:pt>
                <c:pt idx="7">
                  <c:v>700</c:v>
                </c:pt>
                <c:pt idx="8">
                  <c:v>800</c:v>
                </c:pt>
                <c:pt idx="9">
                  <c:v>900</c:v>
                </c:pt>
                <c:pt idx="10">
                  <c:v>1000</c:v>
                </c:pt>
                <c:pt idx="11">
                  <c:v>1100</c:v>
                </c:pt>
                <c:pt idx="12">
                  <c:v>1200</c:v>
                </c:pt>
                <c:pt idx="13">
                  <c:v>1300</c:v>
                </c:pt>
                <c:pt idx="14">
                  <c:v>1400</c:v>
                </c:pt>
              </c:numCache>
            </c:numRef>
          </c:val>
          <c:smooth val="0"/>
          <c:extLst>
            <c:ext xmlns:c16="http://schemas.microsoft.com/office/drawing/2014/chart" uri="{C3380CC4-5D6E-409C-BE32-E72D297353CC}">
              <c16:uniqueId val="{00000002-8FDD-4C01-BB49-9B39221C2EF6}"/>
            </c:ext>
          </c:extLst>
        </c:ser>
        <c:dLbls>
          <c:showLegendKey val="0"/>
          <c:showVal val="0"/>
          <c:showCatName val="0"/>
          <c:showSerName val="0"/>
          <c:showPercent val="0"/>
          <c:showBubbleSize val="0"/>
        </c:dLbls>
        <c:marker val="1"/>
        <c:smooth val="0"/>
        <c:axId val="1968974144"/>
        <c:axId val="1968972896"/>
      </c:lineChart>
      <c:catAx>
        <c:axId val="19759183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75916640"/>
        <c:crosses val="autoZero"/>
        <c:auto val="1"/>
        <c:lblAlgn val="ctr"/>
        <c:lblOffset val="100"/>
        <c:noMultiLvlLbl val="0"/>
      </c:catAx>
      <c:valAx>
        <c:axId val="19759166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75918304"/>
        <c:crosses val="autoZero"/>
        <c:crossBetween val="between"/>
      </c:valAx>
      <c:valAx>
        <c:axId val="1968972896"/>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968974144"/>
        <c:crosses val="max"/>
        <c:crossBetween val="between"/>
      </c:valAx>
      <c:catAx>
        <c:axId val="1968974144"/>
        <c:scaling>
          <c:orientation val="minMax"/>
        </c:scaling>
        <c:delete val="1"/>
        <c:axPos val="b"/>
        <c:majorTickMark val="out"/>
        <c:minorTickMark val="none"/>
        <c:tickLblPos val="nextTo"/>
        <c:crossAx val="1968972896"/>
        <c:crosses val="autoZero"/>
        <c:auto val="1"/>
        <c:lblAlgn val="ctr"/>
        <c:lblOffset val="100"/>
        <c:noMultiLvlLbl val="0"/>
      </c:catAx>
      <c:spPr>
        <a:noFill/>
        <a:ln>
          <a:noFill/>
        </a:ln>
        <a:effectLst/>
      </c:spPr>
    </c:plotArea>
    <c:legend>
      <c:legendPos val="b"/>
      <c:layout>
        <c:manualLayout>
          <c:xMode val="edge"/>
          <c:yMode val="edge"/>
          <c:x val="8.7672134733158338E-2"/>
          <c:y val="0.89409667541557303"/>
          <c:w val="0.81909995625546794"/>
          <c:h val="7.812554680664918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速さと時間!$C$27</c:f>
              <c:strCache>
                <c:ptCount val="1"/>
                <c:pt idx="0">
                  <c:v>速さ(分速）</c:v>
                </c:pt>
              </c:strCache>
            </c:strRef>
          </c:tx>
          <c:spPr>
            <a:solidFill>
              <a:schemeClr val="accent1"/>
            </a:solidFill>
            <a:ln>
              <a:noFill/>
            </a:ln>
            <a:effectLst/>
          </c:spPr>
          <c:invertIfNegative val="0"/>
          <c:cat>
            <c:numRef>
              <c:f>速さと時間!$B$28:$B$42</c:f>
              <c:numCache>
                <c:formatCode>General</c:formatCode>
                <c:ptCount val="1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速さと時間!$C$28:$C$42</c:f>
              <c:numCache>
                <c:formatCode>General</c:formatCode>
                <c:ptCount val="15"/>
                <c:pt idx="0">
                  <c:v>0</c:v>
                </c:pt>
                <c:pt idx="1">
                  <c:v>110</c:v>
                </c:pt>
                <c:pt idx="2">
                  <c:v>110</c:v>
                </c:pt>
                <c:pt idx="3">
                  <c:v>110</c:v>
                </c:pt>
                <c:pt idx="4">
                  <c:v>110</c:v>
                </c:pt>
                <c:pt idx="5">
                  <c:v>60</c:v>
                </c:pt>
                <c:pt idx="6">
                  <c:v>60</c:v>
                </c:pt>
                <c:pt idx="7">
                  <c:v>60</c:v>
                </c:pt>
                <c:pt idx="8">
                  <c:v>60</c:v>
                </c:pt>
                <c:pt idx="9">
                  <c:v>120</c:v>
                </c:pt>
                <c:pt idx="10">
                  <c:v>120</c:v>
                </c:pt>
                <c:pt idx="11">
                  <c:v>120</c:v>
                </c:pt>
                <c:pt idx="12">
                  <c:v>120</c:v>
                </c:pt>
                <c:pt idx="13">
                  <c:v>120</c:v>
                </c:pt>
                <c:pt idx="14">
                  <c:v>120</c:v>
                </c:pt>
              </c:numCache>
            </c:numRef>
          </c:val>
          <c:extLst>
            <c:ext xmlns:c16="http://schemas.microsoft.com/office/drawing/2014/chart" uri="{C3380CC4-5D6E-409C-BE32-E72D297353CC}">
              <c16:uniqueId val="{00000000-429A-4319-9C67-D94499C30FBB}"/>
            </c:ext>
          </c:extLst>
        </c:ser>
        <c:dLbls>
          <c:showLegendKey val="0"/>
          <c:showVal val="0"/>
          <c:showCatName val="0"/>
          <c:showSerName val="0"/>
          <c:showPercent val="0"/>
          <c:showBubbleSize val="0"/>
        </c:dLbls>
        <c:gapWidth val="219"/>
        <c:overlap val="-27"/>
        <c:axId val="1411445296"/>
        <c:axId val="1411442384"/>
      </c:barChart>
      <c:catAx>
        <c:axId val="1411445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411442384"/>
        <c:crosses val="autoZero"/>
        <c:auto val="1"/>
        <c:lblAlgn val="ctr"/>
        <c:lblOffset val="100"/>
        <c:noMultiLvlLbl val="0"/>
      </c:catAx>
      <c:valAx>
        <c:axId val="14114423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4114452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lineChart>
        <c:grouping val="standard"/>
        <c:varyColors val="0"/>
        <c:ser>
          <c:idx val="0"/>
          <c:order val="0"/>
          <c:tx>
            <c:strRef>
              <c:f>速さと時間!$D$27</c:f>
              <c:strCache>
                <c:ptCount val="1"/>
                <c:pt idx="0">
                  <c:v>進んだ道のり</c:v>
                </c:pt>
              </c:strCache>
            </c:strRef>
          </c:tx>
          <c:spPr>
            <a:ln w="28575" cap="rnd">
              <a:solidFill>
                <a:schemeClr val="accent1"/>
              </a:solidFill>
              <a:round/>
            </a:ln>
            <a:effectLst/>
          </c:spPr>
          <c:marker>
            <c:symbol val="none"/>
          </c:marker>
          <c:cat>
            <c:numRef>
              <c:f>速さと時間!$B$28:$B$42</c:f>
              <c:numCache>
                <c:formatCode>General</c:formatCode>
                <c:ptCount val="1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速さと時間!$D$28:$D$42</c:f>
              <c:numCache>
                <c:formatCode>General</c:formatCode>
                <c:ptCount val="15"/>
                <c:pt idx="0">
                  <c:v>0</c:v>
                </c:pt>
                <c:pt idx="1">
                  <c:v>110</c:v>
                </c:pt>
                <c:pt idx="2">
                  <c:v>220</c:v>
                </c:pt>
                <c:pt idx="3">
                  <c:v>330</c:v>
                </c:pt>
                <c:pt idx="4">
                  <c:v>440</c:v>
                </c:pt>
                <c:pt idx="5">
                  <c:v>500</c:v>
                </c:pt>
                <c:pt idx="6">
                  <c:v>560</c:v>
                </c:pt>
                <c:pt idx="7">
                  <c:v>620</c:v>
                </c:pt>
                <c:pt idx="8">
                  <c:v>680</c:v>
                </c:pt>
                <c:pt idx="9">
                  <c:v>800</c:v>
                </c:pt>
                <c:pt idx="10">
                  <c:v>920</c:v>
                </c:pt>
                <c:pt idx="11">
                  <c:v>1040</c:v>
                </c:pt>
                <c:pt idx="12">
                  <c:v>1160</c:v>
                </c:pt>
                <c:pt idx="13">
                  <c:v>1280</c:v>
                </c:pt>
                <c:pt idx="14">
                  <c:v>1400</c:v>
                </c:pt>
              </c:numCache>
            </c:numRef>
          </c:val>
          <c:smooth val="0"/>
          <c:extLst>
            <c:ext xmlns:c16="http://schemas.microsoft.com/office/drawing/2014/chart" uri="{C3380CC4-5D6E-409C-BE32-E72D297353CC}">
              <c16:uniqueId val="{00000000-DAD6-4E07-8A8D-D30FB85F25B6}"/>
            </c:ext>
          </c:extLst>
        </c:ser>
        <c:dLbls>
          <c:showLegendKey val="0"/>
          <c:showVal val="0"/>
          <c:showCatName val="0"/>
          <c:showSerName val="0"/>
          <c:showPercent val="0"/>
          <c:showBubbleSize val="0"/>
        </c:dLbls>
        <c:smooth val="0"/>
        <c:axId val="1195556848"/>
        <c:axId val="1195557680"/>
      </c:lineChart>
      <c:catAx>
        <c:axId val="1195556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195557680"/>
        <c:crosses val="autoZero"/>
        <c:auto val="1"/>
        <c:lblAlgn val="ctr"/>
        <c:lblOffset val="100"/>
        <c:noMultiLvlLbl val="0"/>
      </c:catAx>
      <c:valAx>
        <c:axId val="1195557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1955568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クラス</a:t>
            </a:r>
            <a:r>
              <a:rPr lang="en-US" altLang="ja-JP"/>
              <a:t>A</a:t>
            </a:r>
            <a:r>
              <a:rPr lang="ja-JP" altLang="en-US"/>
              <a:t>の男子と女子の身長</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データの平均!$F$13</c:f>
              <c:strCache>
                <c:ptCount val="1"/>
                <c:pt idx="0">
                  <c:v>男子の身長</c:v>
                </c:pt>
              </c:strCache>
            </c:strRef>
          </c:tx>
          <c:spPr>
            <a:solidFill>
              <a:schemeClr val="accent1"/>
            </a:solidFill>
            <a:ln>
              <a:noFill/>
            </a:ln>
            <a:effectLst/>
          </c:spPr>
          <c:invertIfNegative val="0"/>
          <c:val>
            <c:numRef>
              <c:f>データの平均!$F$14:$F$43</c:f>
              <c:numCache>
                <c:formatCode>0.0</c:formatCode>
                <c:ptCount val="30"/>
                <c:pt idx="0">
                  <c:v>127.825008793085</c:v>
                </c:pt>
                <c:pt idx="1">
                  <c:v>136.85857487093722</c:v>
                </c:pt>
                <c:pt idx="2">
                  <c:v>133.50047231421567</c:v>
                </c:pt>
                <c:pt idx="3">
                  <c:v>158.13544153990199</c:v>
                </c:pt>
                <c:pt idx="4">
                  <c:v>116.06829142498259</c:v>
                </c:pt>
                <c:pt idx="5">
                  <c:v>145.35037317298324</c:v>
                </c:pt>
                <c:pt idx="6">
                  <c:v>134.72312009695773</c:v>
                </c:pt>
                <c:pt idx="7">
                  <c:v>119.4757792318413</c:v>
                </c:pt>
                <c:pt idx="8">
                  <c:v>134.18817381469859</c:v>
                </c:pt>
                <c:pt idx="9">
                  <c:v>120.95619427662689</c:v>
                </c:pt>
                <c:pt idx="10">
                  <c:v>154.07664871958991</c:v>
                </c:pt>
                <c:pt idx="11">
                  <c:v>151.95142025572943</c:v>
                </c:pt>
                <c:pt idx="12">
                  <c:v>140.10431425898491</c:v>
                </c:pt>
                <c:pt idx="13">
                  <c:v>159.9134574168346</c:v>
                </c:pt>
                <c:pt idx="14">
                  <c:v>154.67599956228125</c:v>
                </c:pt>
                <c:pt idx="15">
                  <c:v>120.24661801815137</c:v>
                </c:pt>
                <c:pt idx="16">
                  <c:v>120.26407380296163</c:v>
                </c:pt>
                <c:pt idx="17">
                  <c:v>130.54705529708795</c:v>
                </c:pt>
                <c:pt idx="18">
                  <c:v>138.49820840354812</c:v>
                </c:pt>
                <c:pt idx="19">
                  <c:v>158.19086778623088</c:v>
                </c:pt>
                <c:pt idx="20">
                  <c:v>162.24075155105618</c:v>
                </c:pt>
                <c:pt idx="21">
                  <c:v>133.08101264463571</c:v>
                </c:pt>
                <c:pt idx="22">
                  <c:v>117.33872527983877</c:v>
                </c:pt>
                <c:pt idx="23">
                  <c:v>124.92181316273889</c:v>
                </c:pt>
                <c:pt idx="24">
                  <c:v>131.40152559488581</c:v>
                </c:pt>
                <c:pt idx="25">
                  <c:v>126.12507539776701</c:v>
                </c:pt>
                <c:pt idx="26">
                  <c:v>138.03829237750131</c:v>
                </c:pt>
                <c:pt idx="27">
                  <c:v>141.87335205187637</c:v>
                </c:pt>
                <c:pt idx="28">
                  <c:v>120.36850711865037</c:v>
                </c:pt>
                <c:pt idx="29">
                  <c:v>127.04406606982855</c:v>
                </c:pt>
              </c:numCache>
            </c:numRef>
          </c:val>
          <c:extLst>
            <c:ext xmlns:c16="http://schemas.microsoft.com/office/drawing/2014/chart" uri="{C3380CC4-5D6E-409C-BE32-E72D297353CC}">
              <c16:uniqueId val="{00000000-C1A8-4168-B9F1-682F84B12C96}"/>
            </c:ext>
          </c:extLst>
        </c:ser>
        <c:ser>
          <c:idx val="1"/>
          <c:order val="1"/>
          <c:tx>
            <c:strRef>
              <c:f>データの平均!$G$13</c:f>
              <c:strCache>
                <c:ptCount val="1"/>
                <c:pt idx="0">
                  <c:v>女子の身長</c:v>
                </c:pt>
              </c:strCache>
            </c:strRef>
          </c:tx>
          <c:spPr>
            <a:solidFill>
              <a:schemeClr val="accent2"/>
            </a:solidFill>
            <a:ln>
              <a:noFill/>
            </a:ln>
            <a:effectLst/>
          </c:spPr>
          <c:invertIfNegative val="0"/>
          <c:val>
            <c:numRef>
              <c:f>データの平均!$G$14:$G$43</c:f>
              <c:numCache>
                <c:formatCode>0.0</c:formatCode>
                <c:ptCount val="30"/>
                <c:pt idx="0">
                  <c:v>122.26460135838376</c:v>
                </c:pt>
                <c:pt idx="1">
                  <c:v>147.69739766721227</c:v>
                </c:pt>
                <c:pt idx="2">
                  <c:v>122.45042182704378</c:v>
                </c:pt>
                <c:pt idx="3">
                  <c:v>142.68865163538371</c:v>
                </c:pt>
                <c:pt idx="4">
                  <c:v>158.96645698308839</c:v>
                </c:pt>
                <c:pt idx="5">
                  <c:v>128.00022362142781</c:v>
                </c:pt>
                <c:pt idx="6">
                  <c:v>139.46194206778907</c:v>
                </c:pt>
                <c:pt idx="7">
                  <c:v>155.4136205036022</c:v>
                </c:pt>
                <c:pt idx="8">
                  <c:v>128.57171658683464</c:v>
                </c:pt>
                <c:pt idx="9">
                  <c:v>129.36598999052683</c:v>
                </c:pt>
                <c:pt idx="10">
                  <c:v>129.65940609377344</c:v>
                </c:pt>
                <c:pt idx="11">
                  <c:v>117.46342058571305</c:v>
                </c:pt>
                <c:pt idx="12">
                  <c:v>154.27646634014272</c:v>
                </c:pt>
                <c:pt idx="13">
                  <c:v>116.02867738046014</c:v>
                </c:pt>
                <c:pt idx="14">
                  <c:v>138.87363161825004</c:v>
                </c:pt>
                <c:pt idx="15">
                  <c:v>133.55880431324596</c:v>
                </c:pt>
                <c:pt idx="16">
                  <c:v>114.13295494560424</c:v>
                </c:pt>
                <c:pt idx="17">
                  <c:v>153.6284952785048</c:v>
                </c:pt>
                <c:pt idx="18">
                  <c:v>147.79066869297594</c:v>
                </c:pt>
                <c:pt idx="19">
                  <c:v>159.51816110686826</c:v>
                </c:pt>
                <c:pt idx="20">
                  <c:v>147.21402042239518</c:v>
                </c:pt>
                <c:pt idx="21">
                  <c:v>149.26325896274233</c:v>
                </c:pt>
                <c:pt idx="22">
                  <c:v>127.55429919123071</c:v>
                </c:pt>
                <c:pt idx="23">
                  <c:v>147.71534023573994</c:v>
                </c:pt>
                <c:pt idx="24">
                  <c:v>124.59240908554331</c:v>
                </c:pt>
                <c:pt idx="25">
                  <c:v>120.87891187776299</c:v>
                </c:pt>
                <c:pt idx="26">
                  <c:v>150.31024061331868</c:v>
                </c:pt>
                <c:pt idx="27">
                  <c:v>124.09802319935214</c:v>
                </c:pt>
                <c:pt idx="28">
                  <c:v>133.41749579634484</c:v>
                </c:pt>
                <c:pt idx="29">
                  <c:v>126.34064241111101</c:v>
                </c:pt>
              </c:numCache>
            </c:numRef>
          </c:val>
          <c:extLst>
            <c:ext xmlns:c16="http://schemas.microsoft.com/office/drawing/2014/chart" uri="{C3380CC4-5D6E-409C-BE32-E72D297353CC}">
              <c16:uniqueId val="{00000001-C1A8-4168-B9F1-682F84B12C96}"/>
            </c:ext>
          </c:extLst>
        </c:ser>
        <c:dLbls>
          <c:showLegendKey val="0"/>
          <c:showVal val="0"/>
          <c:showCatName val="0"/>
          <c:showSerName val="0"/>
          <c:showPercent val="0"/>
          <c:showBubbleSize val="0"/>
        </c:dLbls>
        <c:gapWidth val="150"/>
        <c:axId val="949372608"/>
        <c:axId val="949378848"/>
      </c:barChart>
      <c:catAx>
        <c:axId val="94937260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949378848"/>
        <c:crosses val="autoZero"/>
        <c:auto val="1"/>
        <c:lblAlgn val="ctr"/>
        <c:lblOffset val="100"/>
        <c:noMultiLvlLbl val="0"/>
      </c:catAx>
      <c:valAx>
        <c:axId val="949378848"/>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9493726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ja-JP" sz="1800" b="0" i="0" baseline="0">
                <a:effectLst/>
              </a:rPr>
              <a:t>クラス</a:t>
            </a:r>
            <a:r>
              <a:rPr lang="en-US" altLang="ja-JP" sz="1800" b="0" i="0" baseline="0">
                <a:effectLst/>
              </a:rPr>
              <a:t>B</a:t>
            </a:r>
            <a:r>
              <a:rPr lang="ja-JP" altLang="ja-JP" sz="1800" b="0" i="0" baseline="0">
                <a:effectLst/>
              </a:rPr>
              <a:t>の男子と女子の身長</a:t>
            </a:r>
            <a:endParaRPr lang="ja-JP" altLang="ja-JP">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データの平均!$H$13</c:f>
              <c:strCache>
                <c:ptCount val="1"/>
                <c:pt idx="0">
                  <c:v>男子の身長</c:v>
                </c:pt>
              </c:strCache>
            </c:strRef>
          </c:tx>
          <c:spPr>
            <a:solidFill>
              <a:schemeClr val="accent1"/>
            </a:solidFill>
            <a:ln>
              <a:noFill/>
            </a:ln>
            <a:effectLst/>
          </c:spPr>
          <c:invertIfNegative val="0"/>
          <c:val>
            <c:numRef>
              <c:f>データの平均!$H$14:$H$43</c:f>
              <c:numCache>
                <c:formatCode>0.0</c:formatCode>
                <c:ptCount val="30"/>
                <c:pt idx="0">
                  <c:v>151.67954454943512</c:v>
                </c:pt>
                <c:pt idx="1">
                  <c:v>126.52335428073931</c:v>
                </c:pt>
                <c:pt idx="2">
                  <c:v>118.26666411549198</c:v>
                </c:pt>
                <c:pt idx="3">
                  <c:v>129.14923358778208</c:v>
                </c:pt>
                <c:pt idx="4">
                  <c:v>156.73866868816822</c:v>
                </c:pt>
                <c:pt idx="5">
                  <c:v>143.94285562173758</c:v>
                </c:pt>
                <c:pt idx="6">
                  <c:v>122.51994595674419</c:v>
                </c:pt>
                <c:pt idx="7">
                  <c:v>120.5597449090223</c:v>
                </c:pt>
                <c:pt idx="8">
                  <c:v>158.45963108717714</c:v>
                </c:pt>
                <c:pt idx="9">
                  <c:v>149.1485463779872</c:v>
                </c:pt>
                <c:pt idx="10">
                  <c:v>155.74144729086993</c:v>
                </c:pt>
                <c:pt idx="11">
                  <c:v>155.24057923296144</c:v>
                </c:pt>
                <c:pt idx="12">
                  <c:v>136.41732550653046</c:v>
                </c:pt>
                <c:pt idx="13">
                  <c:v>130.94544707459931</c:v>
                </c:pt>
                <c:pt idx="14">
                  <c:v>143.27235212791888</c:v>
                </c:pt>
                <c:pt idx="15">
                  <c:v>138.60015784768686</c:v>
                </c:pt>
                <c:pt idx="16">
                  <c:v>160.51385795769221</c:v>
                </c:pt>
                <c:pt idx="17">
                  <c:v>135.06120363709778</c:v>
                </c:pt>
                <c:pt idx="18">
                  <c:v>157.71676863069382</c:v>
                </c:pt>
                <c:pt idx="19">
                  <c:v>159.65731075720032</c:v>
                </c:pt>
                <c:pt idx="20">
                  <c:v>137.21449853504464</c:v>
                </c:pt>
                <c:pt idx="21">
                  <c:v>131.33477070370066</c:v>
                </c:pt>
                <c:pt idx="22">
                  <c:v>136.8195245461236</c:v>
                </c:pt>
                <c:pt idx="23">
                  <c:v>117.14054381285331</c:v>
                </c:pt>
                <c:pt idx="24">
                  <c:v>144.46554580059245</c:v>
                </c:pt>
                <c:pt idx="25">
                  <c:v>143.23132084677655</c:v>
                </c:pt>
                <c:pt idx="26">
                  <c:v>125.85065135485578</c:v>
                </c:pt>
                <c:pt idx="27">
                  <c:v>144.89655279625012</c:v>
                </c:pt>
                <c:pt idx="28">
                  <c:v>157.62546354795512</c:v>
                </c:pt>
                <c:pt idx="29">
                  <c:v>151.17500412091269</c:v>
                </c:pt>
              </c:numCache>
            </c:numRef>
          </c:val>
          <c:extLst>
            <c:ext xmlns:c16="http://schemas.microsoft.com/office/drawing/2014/chart" uri="{C3380CC4-5D6E-409C-BE32-E72D297353CC}">
              <c16:uniqueId val="{00000000-6906-45C6-AFF0-589F4C37FD71}"/>
            </c:ext>
          </c:extLst>
        </c:ser>
        <c:ser>
          <c:idx val="1"/>
          <c:order val="1"/>
          <c:tx>
            <c:strRef>
              <c:f>データの平均!$I$13</c:f>
              <c:strCache>
                <c:ptCount val="1"/>
                <c:pt idx="0">
                  <c:v>女子の身長</c:v>
                </c:pt>
              </c:strCache>
            </c:strRef>
          </c:tx>
          <c:spPr>
            <a:solidFill>
              <a:schemeClr val="accent2"/>
            </a:solidFill>
            <a:ln>
              <a:noFill/>
            </a:ln>
            <a:effectLst/>
          </c:spPr>
          <c:invertIfNegative val="0"/>
          <c:val>
            <c:numRef>
              <c:f>データの平均!$I$14:$I$43</c:f>
              <c:numCache>
                <c:formatCode>0.0</c:formatCode>
                <c:ptCount val="30"/>
                <c:pt idx="0">
                  <c:v>131.82449733096885</c:v>
                </c:pt>
                <c:pt idx="1">
                  <c:v>146.32100404218448</c:v>
                </c:pt>
                <c:pt idx="2">
                  <c:v>147.40317904756421</c:v>
                </c:pt>
                <c:pt idx="3">
                  <c:v>135.40731780303884</c:v>
                </c:pt>
                <c:pt idx="4">
                  <c:v>149.7034313253107</c:v>
                </c:pt>
                <c:pt idx="5">
                  <c:v>151.10891286300929</c:v>
                </c:pt>
                <c:pt idx="6">
                  <c:v>149.07515754412523</c:v>
                </c:pt>
                <c:pt idx="7">
                  <c:v>126.36865492209158</c:v>
                </c:pt>
                <c:pt idx="8">
                  <c:v>142.97331719766271</c:v>
                </c:pt>
                <c:pt idx="9">
                  <c:v>133.09802571725623</c:v>
                </c:pt>
                <c:pt idx="10">
                  <c:v>159.06925442232631</c:v>
                </c:pt>
                <c:pt idx="11">
                  <c:v>123.66871446794558</c:v>
                </c:pt>
                <c:pt idx="12">
                  <c:v>134.62167337691585</c:v>
                </c:pt>
                <c:pt idx="13">
                  <c:v>139.02818182044842</c:v>
                </c:pt>
                <c:pt idx="14">
                  <c:v>114.81162116887842</c:v>
                </c:pt>
                <c:pt idx="15">
                  <c:v>139.61974924363798</c:v>
                </c:pt>
                <c:pt idx="16">
                  <c:v>162.735506285139</c:v>
                </c:pt>
                <c:pt idx="17">
                  <c:v>156.95513695904475</c:v>
                </c:pt>
                <c:pt idx="18">
                  <c:v>115.4291955665617</c:v>
                </c:pt>
                <c:pt idx="19">
                  <c:v>148.13360169177011</c:v>
                </c:pt>
                <c:pt idx="20">
                  <c:v>132.19295729308718</c:v>
                </c:pt>
                <c:pt idx="21">
                  <c:v>118.59383665919023</c:v>
                </c:pt>
                <c:pt idx="22">
                  <c:v>116.18529798200264</c:v>
                </c:pt>
                <c:pt idx="23">
                  <c:v>160.98567351602375</c:v>
                </c:pt>
                <c:pt idx="24">
                  <c:v>127.47723145012253</c:v>
                </c:pt>
                <c:pt idx="25">
                  <c:v>131.35136984813769</c:v>
                </c:pt>
                <c:pt idx="26">
                  <c:v>130.73017812729998</c:v>
                </c:pt>
                <c:pt idx="27">
                  <c:v>141.33801555895207</c:v>
                </c:pt>
                <c:pt idx="28">
                  <c:v>126.47720239270375</c:v>
                </c:pt>
                <c:pt idx="29">
                  <c:v>150.02311445503798</c:v>
                </c:pt>
              </c:numCache>
            </c:numRef>
          </c:val>
          <c:extLst>
            <c:ext xmlns:c16="http://schemas.microsoft.com/office/drawing/2014/chart" uri="{C3380CC4-5D6E-409C-BE32-E72D297353CC}">
              <c16:uniqueId val="{00000001-6906-45C6-AFF0-589F4C37FD71}"/>
            </c:ext>
          </c:extLst>
        </c:ser>
        <c:dLbls>
          <c:showLegendKey val="0"/>
          <c:showVal val="0"/>
          <c:showCatName val="0"/>
          <c:showSerName val="0"/>
          <c:showPercent val="0"/>
          <c:showBubbleSize val="0"/>
        </c:dLbls>
        <c:gapWidth val="219"/>
        <c:overlap val="-27"/>
        <c:axId val="867761856"/>
        <c:axId val="867768096"/>
      </c:barChart>
      <c:catAx>
        <c:axId val="86776185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67768096"/>
        <c:crosses val="autoZero"/>
        <c:auto val="1"/>
        <c:lblAlgn val="ctr"/>
        <c:lblOffset val="100"/>
        <c:noMultiLvlLbl val="0"/>
      </c:catAx>
      <c:valAx>
        <c:axId val="867768096"/>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677618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lineChart>
        <c:grouping val="standard"/>
        <c:varyColors val="0"/>
        <c:ser>
          <c:idx val="1"/>
          <c:order val="0"/>
          <c:tx>
            <c:strRef>
              <c:f>[1]Sheet1!$E$6</c:f>
              <c:strCache>
                <c:ptCount val="1"/>
                <c:pt idx="0">
                  <c:v>円の面積</c:v>
                </c:pt>
              </c:strCache>
            </c:strRef>
          </c:tx>
          <c:spPr>
            <a:ln w="28575" cap="rnd">
              <a:solidFill>
                <a:schemeClr val="accent2"/>
              </a:solidFill>
              <a:round/>
            </a:ln>
            <a:effectLst/>
          </c:spPr>
          <c:marker>
            <c:symbol val="none"/>
          </c:marker>
          <c:cat>
            <c:numRef>
              <c:f>[1]Sheet1!$D$7:$D$17</c:f>
              <c:numCache>
                <c:formatCode>General</c:formatCode>
                <c:ptCount val="11"/>
                <c:pt idx="0">
                  <c:v>0</c:v>
                </c:pt>
                <c:pt idx="1">
                  <c:v>1</c:v>
                </c:pt>
                <c:pt idx="2">
                  <c:v>2</c:v>
                </c:pt>
                <c:pt idx="3">
                  <c:v>3</c:v>
                </c:pt>
                <c:pt idx="4">
                  <c:v>4</c:v>
                </c:pt>
                <c:pt idx="5">
                  <c:v>5</c:v>
                </c:pt>
                <c:pt idx="6">
                  <c:v>6</c:v>
                </c:pt>
                <c:pt idx="7">
                  <c:v>7</c:v>
                </c:pt>
                <c:pt idx="8">
                  <c:v>8</c:v>
                </c:pt>
                <c:pt idx="9">
                  <c:v>9</c:v>
                </c:pt>
                <c:pt idx="10">
                  <c:v>10</c:v>
                </c:pt>
              </c:numCache>
            </c:numRef>
          </c:cat>
          <c:val>
            <c:numRef>
              <c:f>[1]Sheet1!$E$7:$E$17</c:f>
              <c:numCache>
                <c:formatCode>General</c:formatCode>
                <c:ptCount val="11"/>
                <c:pt idx="0">
                  <c:v>0</c:v>
                </c:pt>
                <c:pt idx="1">
                  <c:v>3.14</c:v>
                </c:pt>
                <c:pt idx="2">
                  <c:v>12.56</c:v>
                </c:pt>
                <c:pt idx="3">
                  <c:v>28.259999999999998</c:v>
                </c:pt>
                <c:pt idx="4">
                  <c:v>50.24</c:v>
                </c:pt>
                <c:pt idx="5">
                  <c:v>78.5</c:v>
                </c:pt>
                <c:pt idx="6">
                  <c:v>113.03999999999999</c:v>
                </c:pt>
                <c:pt idx="7">
                  <c:v>153.86000000000001</c:v>
                </c:pt>
                <c:pt idx="8">
                  <c:v>200.96</c:v>
                </c:pt>
                <c:pt idx="9">
                  <c:v>254.34</c:v>
                </c:pt>
                <c:pt idx="10">
                  <c:v>314</c:v>
                </c:pt>
              </c:numCache>
            </c:numRef>
          </c:val>
          <c:smooth val="0"/>
          <c:extLst>
            <c:ext xmlns:c16="http://schemas.microsoft.com/office/drawing/2014/chart" uri="{C3380CC4-5D6E-409C-BE32-E72D297353CC}">
              <c16:uniqueId val="{00000000-E83C-45C9-AC80-E446F6ADD614}"/>
            </c:ext>
          </c:extLst>
        </c:ser>
        <c:dLbls>
          <c:showLegendKey val="0"/>
          <c:showVal val="0"/>
          <c:showCatName val="0"/>
          <c:showSerName val="0"/>
          <c:showPercent val="0"/>
          <c:showBubbleSize val="0"/>
        </c:dLbls>
        <c:smooth val="0"/>
        <c:axId val="1711294912"/>
        <c:axId val="1711291584"/>
      </c:lineChart>
      <c:catAx>
        <c:axId val="1711294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11291584"/>
        <c:crosses val="autoZero"/>
        <c:auto val="1"/>
        <c:lblAlgn val="ctr"/>
        <c:lblOffset val="100"/>
        <c:noMultiLvlLbl val="0"/>
      </c:catAx>
      <c:valAx>
        <c:axId val="1711291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11294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5.5469816272965877E-2"/>
          <c:y val="6.0185185185185182E-2"/>
          <c:w val="0.90286351706036749"/>
          <c:h val="0.73577136191309422"/>
        </c:manualLayout>
      </c:layout>
      <c:lineChart>
        <c:grouping val="standard"/>
        <c:varyColors val="0"/>
        <c:ser>
          <c:idx val="1"/>
          <c:order val="0"/>
          <c:tx>
            <c:strRef>
              <c:f>[1]Sheet1!$H$6</c:f>
              <c:strCache>
                <c:ptCount val="1"/>
                <c:pt idx="0">
                  <c:v>△の面積</c:v>
                </c:pt>
              </c:strCache>
            </c:strRef>
          </c:tx>
          <c:spPr>
            <a:ln w="28575" cap="rnd">
              <a:solidFill>
                <a:schemeClr val="accent2"/>
              </a:solidFill>
              <a:round/>
            </a:ln>
            <a:effectLst/>
          </c:spPr>
          <c:marker>
            <c:symbol val="none"/>
          </c:marker>
          <c:cat>
            <c:numRef>
              <c:f>[1]Sheet1!$G$7:$G$17</c:f>
              <c:numCache>
                <c:formatCode>General</c:formatCode>
                <c:ptCount val="11"/>
                <c:pt idx="0">
                  <c:v>0</c:v>
                </c:pt>
                <c:pt idx="1">
                  <c:v>1</c:v>
                </c:pt>
                <c:pt idx="2">
                  <c:v>2</c:v>
                </c:pt>
                <c:pt idx="3">
                  <c:v>3</c:v>
                </c:pt>
                <c:pt idx="4">
                  <c:v>4</c:v>
                </c:pt>
                <c:pt idx="5">
                  <c:v>5</c:v>
                </c:pt>
                <c:pt idx="6">
                  <c:v>6</c:v>
                </c:pt>
                <c:pt idx="7">
                  <c:v>7</c:v>
                </c:pt>
                <c:pt idx="8">
                  <c:v>8</c:v>
                </c:pt>
                <c:pt idx="9">
                  <c:v>9</c:v>
                </c:pt>
                <c:pt idx="10">
                  <c:v>10</c:v>
                </c:pt>
              </c:numCache>
            </c:numRef>
          </c:cat>
          <c:val>
            <c:numRef>
              <c:f>[1]Sheet1!$H$7:$H$17</c:f>
              <c:numCache>
                <c:formatCode>General</c:formatCode>
                <c:ptCount val="11"/>
                <c:pt idx="0">
                  <c:v>0</c:v>
                </c:pt>
                <c:pt idx="1">
                  <c:v>5</c:v>
                </c:pt>
                <c:pt idx="2">
                  <c:v>10</c:v>
                </c:pt>
                <c:pt idx="3">
                  <c:v>15</c:v>
                </c:pt>
                <c:pt idx="4">
                  <c:v>20</c:v>
                </c:pt>
                <c:pt idx="5">
                  <c:v>25</c:v>
                </c:pt>
                <c:pt idx="6">
                  <c:v>30</c:v>
                </c:pt>
                <c:pt idx="7">
                  <c:v>35</c:v>
                </c:pt>
                <c:pt idx="8">
                  <c:v>40</c:v>
                </c:pt>
                <c:pt idx="9">
                  <c:v>45</c:v>
                </c:pt>
                <c:pt idx="10">
                  <c:v>50</c:v>
                </c:pt>
              </c:numCache>
            </c:numRef>
          </c:val>
          <c:smooth val="0"/>
          <c:extLst>
            <c:ext xmlns:c16="http://schemas.microsoft.com/office/drawing/2014/chart" uri="{C3380CC4-5D6E-409C-BE32-E72D297353CC}">
              <c16:uniqueId val="{00000000-5EE6-45E4-8FD9-BDA52E58D674}"/>
            </c:ext>
          </c:extLst>
        </c:ser>
        <c:dLbls>
          <c:showLegendKey val="0"/>
          <c:showVal val="0"/>
          <c:showCatName val="0"/>
          <c:showSerName val="0"/>
          <c:showPercent val="0"/>
          <c:showBubbleSize val="0"/>
        </c:dLbls>
        <c:smooth val="0"/>
        <c:axId val="1858110928"/>
        <c:axId val="1858096368"/>
      </c:lineChart>
      <c:catAx>
        <c:axId val="1858110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58096368"/>
        <c:crosses val="autoZero"/>
        <c:auto val="1"/>
        <c:lblAlgn val="ctr"/>
        <c:lblOffset val="100"/>
        <c:noMultiLvlLbl val="0"/>
      </c:catAx>
      <c:valAx>
        <c:axId val="1858096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58110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lineChart>
        <c:grouping val="standard"/>
        <c:varyColors val="0"/>
        <c:ser>
          <c:idx val="1"/>
          <c:order val="0"/>
          <c:tx>
            <c:strRef>
              <c:f>[1]Sheet1!$E$6</c:f>
              <c:strCache>
                <c:ptCount val="1"/>
                <c:pt idx="0">
                  <c:v>円の面積</c:v>
                </c:pt>
              </c:strCache>
            </c:strRef>
          </c:tx>
          <c:spPr>
            <a:ln w="28575" cap="rnd">
              <a:solidFill>
                <a:schemeClr val="accent2"/>
              </a:solidFill>
              <a:round/>
            </a:ln>
            <a:effectLst/>
          </c:spPr>
          <c:marker>
            <c:symbol val="none"/>
          </c:marker>
          <c:cat>
            <c:numRef>
              <c:f>[1]Sheet1!$D$7:$D$17</c:f>
              <c:numCache>
                <c:formatCode>General</c:formatCode>
                <c:ptCount val="11"/>
                <c:pt idx="0">
                  <c:v>0</c:v>
                </c:pt>
                <c:pt idx="1">
                  <c:v>1</c:v>
                </c:pt>
                <c:pt idx="2">
                  <c:v>2</c:v>
                </c:pt>
                <c:pt idx="3">
                  <c:v>3</c:v>
                </c:pt>
                <c:pt idx="4">
                  <c:v>4</c:v>
                </c:pt>
                <c:pt idx="5">
                  <c:v>5</c:v>
                </c:pt>
                <c:pt idx="6">
                  <c:v>6</c:v>
                </c:pt>
                <c:pt idx="7">
                  <c:v>7</c:v>
                </c:pt>
                <c:pt idx="8">
                  <c:v>8</c:v>
                </c:pt>
                <c:pt idx="9">
                  <c:v>9</c:v>
                </c:pt>
                <c:pt idx="10">
                  <c:v>10</c:v>
                </c:pt>
              </c:numCache>
            </c:numRef>
          </c:cat>
          <c:val>
            <c:numRef>
              <c:f>[1]Sheet1!$E$7:$E$17</c:f>
              <c:numCache>
                <c:formatCode>General</c:formatCode>
                <c:ptCount val="11"/>
                <c:pt idx="0">
                  <c:v>0</c:v>
                </c:pt>
                <c:pt idx="1">
                  <c:v>3.14</c:v>
                </c:pt>
                <c:pt idx="2">
                  <c:v>12.56</c:v>
                </c:pt>
                <c:pt idx="3">
                  <c:v>28.259999999999998</c:v>
                </c:pt>
                <c:pt idx="4">
                  <c:v>50.24</c:v>
                </c:pt>
                <c:pt idx="5">
                  <c:v>78.5</c:v>
                </c:pt>
                <c:pt idx="6">
                  <c:v>113.03999999999999</c:v>
                </c:pt>
                <c:pt idx="7">
                  <c:v>153.86000000000001</c:v>
                </c:pt>
                <c:pt idx="8">
                  <c:v>200.96</c:v>
                </c:pt>
                <c:pt idx="9">
                  <c:v>254.34</c:v>
                </c:pt>
                <c:pt idx="10">
                  <c:v>314</c:v>
                </c:pt>
              </c:numCache>
            </c:numRef>
          </c:val>
          <c:smooth val="0"/>
          <c:extLst>
            <c:ext xmlns:c16="http://schemas.microsoft.com/office/drawing/2014/chart" uri="{C3380CC4-5D6E-409C-BE32-E72D297353CC}">
              <c16:uniqueId val="{00000000-B51F-46E9-B513-F613A881E772}"/>
            </c:ext>
          </c:extLst>
        </c:ser>
        <c:dLbls>
          <c:showLegendKey val="0"/>
          <c:showVal val="0"/>
          <c:showCatName val="0"/>
          <c:showSerName val="0"/>
          <c:showPercent val="0"/>
          <c:showBubbleSize val="0"/>
        </c:dLbls>
        <c:smooth val="0"/>
        <c:axId val="1711294912"/>
        <c:axId val="1711291584"/>
      </c:lineChart>
      <c:catAx>
        <c:axId val="1711294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11291584"/>
        <c:crosses val="autoZero"/>
        <c:auto val="1"/>
        <c:lblAlgn val="ctr"/>
        <c:lblOffset val="100"/>
        <c:noMultiLvlLbl val="0"/>
      </c:catAx>
      <c:valAx>
        <c:axId val="1711291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711294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5.5469816272965877E-2"/>
          <c:y val="6.0185185185185182E-2"/>
          <c:w val="0.90286351706036749"/>
          <c:h val="0.73577136191309422"/>
        </c:manualLayout>
      </c:layout>
      <c:lineChart>
        <c:grouping val="standard"/>
        <c:varyColors val="0"/>
        <c:ser>
          <c:idx val="1"/>
          <c:order val="0"/>
          <c:tx>
            <c:strRef>
              <c:f>[1]Sheet1!$H$6</c:f>
              <c:strCache>
                <c:ptCount val="1"/>
                <c:pt idx="0">
                  <c:v>△の面積</c:v>
                </c:pt>
              </c:strCache>
            </c:strRef>
          </c:tx>
          <c:spPr>
            <a:ln w="28575" cap="rnd">
              <a:solidFill>
                <a:schemeClr val="accent2"/>
              </a:solidFill>
              <a:round/>
            </a:ln>
            <a:effectLst/>
          </c:spPr>
          <c:marker>
            <c:symbol val="none"/>
          </c:marker>
          <c:cat>
            <c:numRef>
              <c:f>[1]Sheet1!$G$7:$G$17</c:f>
              <c:numCache>
                <c:formatCode>General</c:formatCode>
                <c:ptCount val="11"/>
                <c:pt idx="0">
                  <c:v>0</c:v>
                </c:pt>
                <c:pt idx="1">
                  <c:v>1</c:v>
                </c:pt>
                <c:pt idx="2">
                  <c:v>2</c:v>
                </c:pt>
                <c:pt idx="3">
                  <c:v>3</c:v>
                </c:pt>
                <c:pt idx="4">
                  <c:v>4</c:v>
                </c:pt>
                <c:pt idx="5">
                  <c:v>5</c:v>
                </c:pt>
                <c:pt idx="6">
                  <c:v>6</c:v>
                </c:pt>
                <c:pt idx="7">
                  <c:v>7</c:v>
                </c:pt>
                <c:pt idx="8">
                  <c:v>8</c:v>
                </c:pt>
                <c:pt idx="9">
                  <c:v>9</c:v>
                </c:pt>
                <c:pt idx="10">
                  <c:v>10</c:v>
                </c:pt>
              </c:numCache>
            </c:numRef>
          </c:cat>
          <c:val>
            <c:numRef>
              <c:f>[1]Sheet1!$H$7:$H$17</c:f>
              <c:numCache>
                <c:formatCode>General</c:formatCode>
                <c:ptCount val="11"/>
                <c:pt idx="0">
                  <c:v>0</c:v>
                </c:pt>
                <c:pt idx="1">
                  <c:v>5</c:v>
                </c:pt>
                <c:pt idx="2">
                  <c:v>10</c:v>
                </c:pt>
                <c:pt idx="3">
                  <c:v>15</c:v>
                </c:pt>
                <c:pt idx="4">
                  <c:v>20</c:v>
                </c:pt>
                <c:pt idx="5">
                  <c:v>25</c:v>
                </c:pt>
                <c:pt idx="6">
                  <c:v>30</c:v>
                </c:pt>
                <c:pt idx="7">
                  <c:v>35</c:v>
                </c:pt>
                <c:pt idx="8">
                  <c:v>40</c:v>
                </c:pt>
                <c:pt idx="9">
                  <c:v>45</c:v>
                </c:pt>
                <c:pt idx="10">
                  <c:v>50</c:v>
                </c:pt>
              </c:numCache>
            </c:numRef>
          </c:val>
          <c:smooth val="0"/>
          <c:extLst>
            <c:ext xmlns:c16="http://schemas.microsoft.com/office/drawing/2014/chart" uri="{C3380CC4-5D6E-409C-BE32-E72D297353CC}">
              <c16:uniqueId val="{00000000-8840-4564-A953-EA7A895DE841}"/>
            </c:ext>
          </c:extLst>
        </c:ser>
        <c:dLbls>
          <c:showLegendKey val="0"/>
          <c:showVal val="0"/>
          <c:showCatName val="0"/>
          <c:showSerName val="0"/>
          <c:showPercent val="0"/>
          <c:showBubbleSize val="0"/>
        </c:dLbls>
        <c:smooth val="0"/>
        <c:axId val="1858110928"/>
        <c:axId val="1858096368"/>
      </c:lineChart>
      <c:catAx>
        <c:axId val="1858110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58096368"/>
        <c:crosses val="autoZero"/>
        <c:auto val="1"/>
        <c:lblAlgn val="ctr"/>
        <c:lblOffset val="100"/>
        <c:noMultiLvlLbl val="0"/>
      </c:catAx>
      <c:valAx>
        <c:axId val="1858096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58110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1</xdr:col>
      <xdr:colOff>76200</xdr:colOff>
      <xdr:row>3</xdr:row>
      <xdr:rowOff>76200</xdr:rowOff>
    </xdr:from>
    <xdr:to>
      <xdr:col>7</xdr:col>
      <xdr:colOff>371475</xdr:colOff>
      <xdr:row>15</xdr:row>
      <xdr:rowOff>219075</xdr:rowOff>
    </xdr:to>
    <xdr:sp macro="" textlink="">
      <xdr:nvSpPr>
        <xdr:cNvPr id="3" name="テキスト ボックス 2"/>
        <xdr:cNvSpPr txBox="1"/>
      </xdr:nvSpPr>
      <xdr:spPr>
        <a:xfrm>
          <a:off x="762000" y="9201150"/>
          <a:ext cx="4371975" cy="3000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速さとかかった時間と進んだ距離の関係</a:t>
          </a:r>
          <a:endParaRPr kumimoji="1" lang="en-US" altLang="ja-JP" sz="1100"/>
        </a:p>
        <a:p>
          <a:r>
            <a:rPr kumimoji="1" lang="ja-JP" altLang="en-US" sz="1100"/>
            <a:t>　　　進んだ距離＝速さ</a:t>
          </a:r>
          <a:r>
            <a:rPr kumimoji="1" lang="en-US" altLang="ja-JP" sz="1100"/>
            <a:t>×</a:t>
          </a:r>
          <a:r>
            <a:rPr kumimoji="1" lang="ja-JP" altLang="en-US" sz="1100"/>
            <a:t>かかった時間</a:t>
          </a:r>
          <a:endParaRPr kumimoji="1" lang="en-US" altLang="ja-JP" sz="1100"/>
        </a:p>
        <a:p>
          <a:endParaRPr kumimoji="1" lang="en-US" altLang="ja-JP" sz="1100"/>
        </a:p>
        <a:p>
          <a:r>
            <a:rPr kumimoji="1" lang="en-US" altLang="ja-JP" sz="1100"/>
            <a:t>P</a:t>
          </a:r>
          <a:r>
            <a:rPr kumimoji="1" lang="ja-JP" altLang="en-US" sz="1100"/>
            <a:t>地点から</a:t>
          </a:r>
          <a:r>
            <a:rPr kumimoji="1" lang="en-US" altLang="ja-JP" sz="1100"/>
            <a:t>Q</a:t>
          </a:r>
          <a:r>
            <a:rPr kumimoji="1" lang="ja-JP" altLang="en-US" sz="1100"/>
            <a:t>地点へ行くのに速さを変えながら進んだとします。その場合、</a:t>
          </a:r>
          <a:r>
            <a:rPr kumimoji="1" lang="en-US" altLang="ja-JP" sz="1100"/>
            <a:t>P</a:t>
          </a:r>
          <a:r>
            <a:rPr kumimoji="1" lang="ja-JP" altLang="en-US" sz="1100"/>
            <a:t>から</a:t>
          </a:r>
          <a:r>
            <a:rPr kumimoji="1" lang="en-US" altLang="ja-JP" sz="1100"/>
            <a:t>Q</a:t>
          </a:r>
          <a:r>
            <a:rPr kumimoji="1" lang="ja-JP" altLang="en-US" sz="1100"/>
            <a:t>へ行く様子をグラフにすると、折れ線、時には曲線で、進んだ距離と時間の関係が得られます。一定の速さで進めば、グラフは直線になります。この関係を式で示すと、</a:t>
          </a:r>
          <a:endParaRPr kumimoji="1" lang="en-US" altLang="ja-JP" sz="1100"/>
        </a:p>
        <a:p>
          <a:endParaRPr kumimoji="1" lang="en-US" altLang="ja-JP" sz="1100"/>
        </a:p>
        <a:p>
          <a:r>
            <a:rPr kumimoji="1" lang="ja-JP" altLang="en-US" sz="1100"/>
            <a:t>　距離</a:t>
          </a:r>
          <a:r>
            <a:rPr kumimoji="1" lang="en-US" altLang="ja-JP" sz="1100"/>
            <a:t>PQ=</a:t>
          </a:r>
          <a:r>
            <a:rPr kumimoji="1" lang="ja-JP" altLang="en-US" sz="1100"/>
            <a:t>速さ１</a:t>
          </a:r>
          <a:r>
            <a:rPr kumimoji="1" lang="en-US" altLang="ja-JP" sz="1100"/>
            <a:t>×</a:t>
          </a:r>
          <a:r>
            <a:rPr kumimoji="1" lang="ja-JP" altLang="en-US" sz="1100"/>
            <a:t>時間１＋速さ</a:t>
          </a:r>
          <a:r>
            <a:rPr kumimoji="1" lang="en-US" altLang="ja-JP" sz="1100"/>
            <a:t>2×</a:t>
          </a:r>
          <a:r>
            <a:rPr kumimoji="1" lang="ja-JP" altLang="en-US" sz="1100"/>
            <a:t>時間</a:t>
          </a:r>
          <a:r>
            <a:rPr kumimoji="1" lang="en-US" altLang="ja-JP" sz="1100"/>
            <a:t>2</a:t>
          </a:r>
          <a:r>
            <a:rPr kumimoji="1" lang="ja-JP" altLang="en-US" sz="1100"/>
            <a:t>＋速さ３</a:t>
          </a:r>
          <a:r>
            <a:rPr kumimoji="1" lang="en-US" altLang="ja-JP" sz="1100"/>
            <a:t>×</a:t>
          </a:r>
          <a:r>
            <a:rPr kumimoji="1" lang="ja-JP" altLang="en-US" sz="1100"/>
            <a:t>時間３</a:t>
          </a:r>
          <a:endParaRPr kumimoji="1" lang="en-US" altLang="ja-JP" sz="1100"/>
        </a:p>
        <a:p>
          <a:r>
            <a:rPr kumimoji="1" lang="ja-JP" altLang="en-US" sz="1100"/>
            <a:t>　　（この関係をグラフにすると、折れ線グラフ）</a:t>
          </a:r>
          <a:endParaRPr kumimoji="1" lang="en-US" altLang="ja-JP" sz="1100"/>
        </a:p>
        <a:p>
          <a:endParaRPr kumimoji="1" lang="en-US" altLang="ja-JP" sz="1100"/>
        </a:p>
        <a:p>
          <a:r>
            <a:rPr kumimoji="1" lang="ja-JP" altLang="en-US" sz="1100"/>
            <a:t>　距離</a:t>
          </a:r>
          <a:r>
            <a:rPr kumimoji="1" lang="en-US" altLang="ja-JP" sz="1100"/>
            <a:t>PQ=</a:t>
          </a:r>
          <a:r>
            <a:rPr kumimoji="1" lang="ja-JP" altLang="en-US" sz="1100"/>
            <a:t>一定の速さ</a:t>
          </a:r>
          <a:r>
            <a:rPr kumimoji="1" lang="en-US" altLang="ja-JP" sz="1100"/>
            <a:t>×</a:t>
          </a:r>
          <a:r>
            <a:rPr kumimoji="1" lang="ja-JP" altLang="en-US" sz="1100"/>
            <a:t>時間</a:t>
          </a:r>
          <a:endParaRPr kumimoji="1" lang="en-US" altLang="ja-JP" sz="1100"/>
        </a:p>
        <a:p>
          <a:r>
            <a:rPr kumimoji="1" lang="ja-JP" altLang="en-US" sz="1100"/>
            <a:t>　　（この関係をグラフにすると直線）</a:t>
          </a:r>
          <a:endParaRPr kumimoji="1" lang="en-US" altLang="ja-JP" sz="1100"/>
        </a:p>
        <a:p>
          <a:endParaRPr kumimoji="1" lang="ja-JP" altLang="en-US" sz="1100"/>
        </a:p>
      </xdr:txBody>
    </xdr:sp>
    <xdr:clientData/>
  </xdr:twoCellAnchor>
  <xdr:twoCellAnchor>
    <xdr:from>
      <xdr:col>1</xdr:col>
      <xdr:colOff>47624</xdr:colOff>
      <xdr:row>16</xdr:row>
      <xdr:rowOff>171450</xdr:rowOff>
    </xdr:from>
    <xdr:to>
      <xdr:col>8</xdr:col>
      <xdr:colOff>133349</xdr:colOff>
      <xdr:row>25</xdr:row>
      <xdr:rowOff>19050</xdr:rowOff>
    </xdr:to>
    <xdr:sp macro="" textlink="">
      <xdr:nvSpPr>
        <xdr:cNvPr id="4" name="テキスト ボックス 3"/>
        <xdr:cNvSpPr txBox="1"/>
      </xdr:nvSpPr>
      <xdr:spPr>
        <a:xfrm>
          <a:off x="733424" y="12392025"/>
          <a:ext cx="4848225" cy="17526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君は学校から町の図書館へ最初の</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分間は分速</a:t>
          </a:r>
          <a:r>
            <a:rPr kumimoji="1" lang="en-US" altLang="ja-JP" sz="1100">
              <a:solidFill>
                <a:schemeClr val="dk1"/>
              </a:solidFill>
              <a:effectLst/>
              <a:latin typeface="+mn-lt"/>
              <a:ea typeface="+mn-ea"/>
              <a:cs typeface="+mn-cs"/>
            </a:rPr>
            <a:t>110m</a:t>
          </a:r>
          <a:r>
            <a:rPr kumimoji="1" lang="ja-JP" altLang="ja-JP" sz="1100">
              <a:solidFill>
                <a:schemeClr val="dk1"/>
              </a:solidFill>
              <a:effectLst/>
              <a:latin typeface="+mn-lt"/>
              <a:ea typeface="+mn-ea"/>
              <a:cs typeface="+mn-cs"/>
            </a:rPr>
            <a:t>で進み、少し疲れたのでその後、</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分間は分速</a:t>
          </a:r>
          <a:r>
            <a:rPr kumimoji="1" lang="en-US" altLang="ja-JP" sz="1100">
              <a:solidFill>
                <a:schemeClr val="dk1"/>
              </a:solidFill>
              <a:effectLst/>
              <a:latin typeface="+mn-lt"/>
              <a:ea typeface="+mn-ea"/>
              <a:cs typeface="+mn-cs"/>
            </a:rPr>
            <a:t>60</a:t>
          </a:r>
          <a:r>
            <a:rPr kumimoji="1" lang="ja-JP" altLang="ja-JP" sz="1100">
              <a:solidFill>
                <a:schemeClr val="dk1"/>
              </a:solidFill>
              <a:effectLst/>
              <a:latin typeface="+mn-lt"/>
              <a:ea typeface="+mn-ea"/>
              <a:cs typeface="+mn-cs"/>
            </a:rPr>
            <a:t>ｍで進み、その後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分間を分速</a:t>
          </a:r>
          <a:r>
            <a:rPr kumimoji="1" lang="en-US" altLang="ja-JP" sz="1100">
              <a:solidFill>
                <a:schemeClr val="dk1"/>
              </a:solidFill>
              <a:effectLst/>
              <a:latin typeface="+mn-lt"/>
              <a:ea typeface="+mn-ea"/>
              <a:cs typeface="+mn-cs"/>
            </a:rPr>
            <a:t>120</a:t>
          </a:r>
          <a:r>
            <a:rPr kumimoji="1" lang="ja-JP" altLang="ja-JP" sz="1100">
              <a:solidFill>
                <a:schemeClr val="dk1"/>
              </a:solidFill>
              <a:effectLst/>
              <a:latin typeface="+mn-lt"/>
              <a:ea typeface="+mn-ea"/>
              <a:cs typeface="+mn-cs"/>
            </a:rPr>
            <a:t>ｍで進んで図書館へ</a:t>
          </a:r>
          <a:r>
            <a:rPr kumimoji="1" lang="ja-JP" altLang="en-US" sz="1100">
              <a:solidFill>
                <a:schemeClr val="dk1"/>
              </a:solidFill>
              <a:effectLst/>
              <a:latin typeface="+mn-lt"/>
              <a:ea typeface="+mn-ea"/>
              <a:cs typeface="+mn-cs"/>
            </a:rPr>
            <a:t>着き</a:t>
          </a:r>
          <a:r>
            <a:rPr kumimoji="1" lang="ja-JP" altLang="ja-JP" sz="1100">
              <a:solidFill>
                <a:schemeClr val="dk1"/>
              </a:solidFill>
              <a:effectLst/>
              <a:latin typeface="+mn-lt"/>
              <a:ea typeface="+mn-ea"/>
              <a:cs typeface="+mn-cs"/>
            </a:rPr>
            <a:t>ました。</a:t>
          </a:r>
          <a:r>
            <a:rPr kumimoji="1" lang="en-US" altLang="ja-JP" sz="1100">
              <a:solidFill>
                <a:schemeClr val="dk1"/>
              </a:solidFill>
              <a:effectLst/>
              <a:latin typeface="+mn-lt"/>
              <a:ea typeface="+mn-ea"/>
              <a:cs typeface="+mn-cs"/>
            </a:rPr>
            <a:t>(1) </a:t>
          </a:r>
          <a:r>
            <a:rPr kumimoji="1" lang="ja-JP" altLang="en-US" sz="1100">
              <a:solidFill>
                <a:schemeClr val="dk1"/>
              </a:solidFill>
              <a:effectLst/>
              <a:latin typeface="+mn-lt"/>
              <a:ea typeface="+mn-ea"/>
              <a:cs typeface="+mn-cs"/>
            </a:rPr>
            <a:t>表の空欄の速さの部分に上に説明した内容を入力しなさい。</a:t>
          </a:r>
          <a:r>
            <a:rPr kumimoji="1" lang="en-US" altLang="ja-JP" sz="1100">
              <a:solidFill>
                <a:schemeClr val="dk1"/>
              </a:solidFill>
              <a:effectLst/>
              <a:latin typeface="+mn-lt"/>
              <a:ea typeface="+mn-ea"/>
              <a:cs typeface="+mn-cs"/>
            </a:rPr>
            <a:t>(2)</a:t>
          </a:r>
          <a:r>
            <a:rPr kumimoji="1" lang="ja-JP" altLang="en-US" sz="1100">
              <a:solidFill>
                <a:schemeClr val="dk1"/>
              </a:solidFill>
              <a:effectLst/>
              <a:latin typeface="+mn-lt"/>
              <a:ea typeface="+mn-ea"/>
              <a:cs typeface="+mn-cs"/>
            </a:rPr>
            <a:t>進んだ道のりを求めるには、緑の欄の値を求めるには一つ前のオレンジの値にその時の分速</a:t>
          </a:r>
          <a:r>
            <a:rPr kumimoji="1" lang="en-US" altLang="ja-JP" sz="1100">
              <a:solidFill>
                <a:schemeClr val="dk1"/>
              </a:solidFill>
              <a:effectLst/>
              <a:latin typeface="+mn-lt"/>
              <a:ea typeface="+mn-ea"/>
              <a:cs typeface="+mn-cs"/>
            </a:rPr>
            <a:t>110m</a:t>
          </a:r>
          <a:r>
            <a:rPr kumimoji="1" lang="ja-JP" altLang="en-US" sz="1100">
              <a:solidFill>
                <a:schemeClr val="dk1"/>
              </a:solidFill>
              <a:effectLst/>
              <a:latin typeface="+mn-lt"/>
              <a:ea typeface="+mn-ea"/>
              <a:cs typeface="+mn-cs"/>
            </a:rPr>
            <a:t>をかけることで求まります。   </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1">
              <a:solidFill>
                <a:schemeClr val="dk1"/>
              </a:solidFill>
              <a:effectLst/>
              <a:latin typeface="+mn-lt"/>
              <a:ea typeface="+mn-ea"/>
              <a:cs typeface="+mn-cs"/>
            </a:rPr>
            <a:t>                          </a:t>
          </a:r>
          <a:r>
            <a:rPr kumimoji="1" lang="en-US" altLang="ja-JP" sz="1100" b="1">
              <a:solidFill>
                <a:schemeClr val="accent6"/>
              </a:solidFill>
              <a:effectLst/>
              <a:latin typeface="+mn-lt"/>
              <a:ea typeface="+mn-ea"/>
              <a:cs typeface="+mn-cs"/>
            </a:rPr>
            <a:t>220</a:t>
          </a:r>
          <a:r>
            <a:rPr kumimoji="1" lang="en-US" altLang="ja-JP" sz="1100">
              <a:solidFill>
                <a:schemeClr val="dk1"/>
              </a:solidFill>
              <a:effectLst/>
              <a:latin typeface="+mn-lt"/>
              <a:ea typeface="+mn-ea"/>
              <a:cs typeface="+mn-cs"/>
            </a:rPr>
            <a:t>=</a:t>
          </a:r>
          <a:r>
            <a:rPr kumimoji="1" lang="en-US" altLang="ja-JP" sz="1100" b="1">
              <a:solidFill>
                <a:schemeClr val="accent4"/>
              </a:solidFill>
              <a:effectLst/>
              <a:latin typeface="+mn-lt"/>
              <a:ea typeface="+mn-ea"/>
              <a:cs typeface="+mn-cs"/>
            </a:rPr>
            <a:t>110</a:t>
          </a:r>
          <a:r>
            <a:rPr kumimoji="1" lang="en-US" altLang="ja-JP" sz="1100">
              <a:solidFill>
                <a:schemeClr val="dk1"/>
              </a:solidFill>
              <a:effectLst/>
              <a:latin typeface="+mn-lt"/>
              <a:ea typeface="+mn-ea"/>
              <a:cs typeface="+mn-cs"/>
            </a:rPr>
            <a:t>+</a:t>
          </a:r>
          <a:r>
            <a:rPr kumimoji="1" lang="en-US" altLang="ja-JP" sz="1100">
              <a:solidFill>
                <a:srgbClr val="7030A0"/>
              </a:solidFill>
              <a:effectLst/>
              <a:latin typeface="+mn-lt"/>
              <a:ea typeface="+mn-ea"/>
              <a:cs typeface="+mn-cs"/>
            </a:rPr>
            <a:t>110</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結果として、</a:t>
          </a:r>
          <a:r>
            <a:rPr kumimoji="1" lang="en-US" altLang="ja-JP" sz="1100">
              <a:solidFill>
                <a:schemeClr val="dk1"/>
              </a:solidFill>
              <a:effectLst/>
              <a:latin typeface="+mn-lt"/>
              <a:ea typeface="+mn-ea"/>
              <a:cs typeface="+mn-cs"/>
            </a:rPr>
            <a:t>14</a:t>
          </a:r>
          <a:r>
            <a:rPr kumimoji="1" lang="ja-JP" altLang="en-US" sz="1100">
              <a:solidFill>
                <a:schemeClr val="dk1"/>
              </a:solidFill>
              <a:effectLst/>
              <a:latin typeface="+mn-lt"/>
              <a:ea typeface="+mn-ea"/>
              <a:cs typeface="+mn-cs"/>
            </a:rPr>
            <a:t>分で</a:t>
          </a:r>
          <a:r>
            <a:rPr kumimoji="1" lang="en-US" altLang="ja-JP" sz="1100">
              <a:solidFill>
                <a:schemeClr val="dk1"/>
              </a:solidFill>
              <a:effectLst/>
              <a:latin typeface="+mn-lt"/>
              <a:ea typeface="+mn-ea"/>
              <a:cs typeface="+mn-cs"/>
            </a:rPr>
            <a:t>1400</a:t>
          </a:r>
          <a:r>
            <a:rPr kumimoji="1" lang="ja-JP" altLang="en-US" sz="1100">
              <a:solidFill>
                <a:schemeClr val="dk1"/>
              </a:solidFill>
              <a:effectLst/>
              <a:latin typeface="+mn-lt"/>
              <a:ea typeface="+mn-ea"/>
              <a:cs typeface="+mn-cs"/>
            </a:rPr>
            <a:t>ｍ進みました。平均速度は</a:t>
          </a:r>
          <a:r>
            <a:rPr kumimoji="1" lang="en-US" altLang="ja-JP" sz="1100">
              <a:solidFill>
                <a:schemeClr val="dk1"/>
              </a:solidFill>
              <a:effectLst/>
              <a:latin typeface="+mn-lt"/>
              <a:ea typeface="+mn-ea"/>
              <a:cs typeface="+mn-cs"/>
            </a:rPr>
            <a:t>100÷14=100</a:t>
          </a:r>
          <a:r>
            <a:rPr kumimoji="1" lang="ja-JP" altLang="en-US" sz="1100">
              <a:solidFill>
                <a:schemeClr val="dk1"/>
              </a:solidFill>
              <a:effectLst/>
              <a:latin typeface="+mn-lt"/>
              <a:ea typeface="+mn-ea"/>
              <a:cs typeface="+mn-cs"/>
            </a:rPr>
            <a:t>ｍ</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分速）　</a:t>
          </a:r>
          <a:endParaRPr lang="ja-JP" altLang="ja-JP">
            <a:effectLst/>
          </a:endParaRPr>
        </a:p>
        <a:p>
          <a:endParaRPr kumimoji="1" lang="ja-JP" altLang="en-US" sz="1100"/>
        </a:p>
      </xdr:txBody>
    </xdr:sp>
    <xdr:clientData/>
  </xdr:twoCellAnchor>
  <xdr:twoCellAnchor>
    <xdr:from>
      <xdr:col>9</xdr:col>
      <xdr:colOff>495301</xdr:colOff>
      <xdr:row>26</xdr:row>
      <xdr:rowOff>57150</xdr:rowOff>
    </xdr:from>
    <xdr:to>
      <xdr:col>11</xdr:col>
      <xdr:colOff>323851</xdr:colOff>
      <xdr:row>27</xdr:row>
      <xdr:rowOff>66675</xdr:rowOff>
    </xdr:to>
    <xdr:sp macro="" textlink="">
      <xdr:nvSpPr>
        <xdr:cNvPr id="6" name="テキスト ボックス 5"/>
        <xdr:cNvSpPr txBox="1"/>
      </xdr:nvSpPr>
      <xdr:spPr>
        <a:xfrm>
          <a:off x="6629401" y="6791325"/>
          <a:ext cx="1200150" cy="2476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計算式の書き方</a:t>
          </a:r>
        </a:p>
      </xdr:txBody>
    </xdr:sp>
    <xdr:clientData/>
  </xdr:twoCellAnchor>
  <xdr:twoCellAnchor>
    <xdr:from>
      <xdr:col>10</xdr:col>
      <xdr:colOff>104775</xdr:colOff>
      <xdr:row>49</xdr:row>
      <xdr:rowOff>52387</xdr:rowOff>
    </xdr:from>
    <xdr:to>
      <xdr:col>16</xdr:col>
      <xdr:colOff>561975</xdr:colOff>
      <xdr:row>60</xdr:row>
      <xdr:rowOff>176212</xdr:rowOff>
    </xdr:to>
    <xdr:graphicFrame macro="">
      <xdr:nvGraphicFramePr>
        <xdr:cNvPr id="7" name="グラフ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443664</xdr:colOff>
      <xdr:row>32</xdr:row>
      <xdr:rowOff>130092</xdr:rowOff>
    </xdr:from>
    <xdr:to>
      <xdr:col>16</xdr:col>
      <xdr:colOff>90236</xdr:colOff>
      <xdr:row>43</xdr:row>
      <xdr:rowOff>20052</xdr:rowOff>
    </xdr:to>
    <xdr:graphicFrame macro="">
      <xdr:nvGraphicFramePr>
        <xdr:cNvPr id="8" name="グラフ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676275</xdr:colOff>
      <xdr:row>62</xdr:row>
      <xdr:rowOff>100012</xdr:rowOff>
    </xdr:from>
    <xdr:to>
      <xdr:col>16</xdr:col>
      <xdr:colOff>447675</xdr:colOff>
      <xdr:row>73</xdr:row>
      <xdr:rowOff>223837</xdr:rowOff>
    </xdr:to>
    <xdr:graphicFrame macro="">
      <xdr:nvGraphicFramePr>
        <xdr:cNvPr id="9" name="グラフ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314325</xdr:colOff>
      <xdr:row>44</xdr:row>
      <xdr:rowOff>57150</xdr:rowOff>
    </xdr:from>
    <xdr:to>
      <xdr:col>9</xdr:col>
      <xdr:colOff>314325</xdr:colOff>
      <xdr:row>56</xdr:row>
      <xdr:rowOff>123825</xdr:rowOff>
    </xdr:to>
    <xdr:sp macro="" textlink="">
      <xdr:nvSpPr>
        <xdr:cNvPr id="10" name="テキスト ボックス 9"/>
        <xdr:cNvSpPr txBox="1"/>
      </xdr:nvSpPr>
      <xdr:spPr>
        <a:xfrm>
          <a:off x="3609975" y="18707100"/>
          <a:ext cx="2838450" cy="2924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平均の速さを求める方法：</a:t>
          </a:r>
          <a:endParaRPr kumimoji="1" lang="en-US" altLang="ja-JP" sz="1100"/>
        </a:p>
        <a:p>
          <a:r>
            <a:rPr kumimoji="1" lang="ja-JP" altLang="en-US" sz="1100"/>
            <a:t>平均の速さは進んだ全体の道のりをそこへ着くまでにかかった時間で割ることで求まります。式で書くと、</a:t>
          </a:r>
          <a:endParaRPr kumimoji="1" lang="en-US" altLang="ja-JP" sz="1100"/>
        </a:p>
        <a:p>
          <a:r>
            <a:rPr kumimoji="1" lang="ja-JP" altLang="en-US" sz="1100"/>
            <a:t>（</a:t>
          </a:r>
          <a:r>
            <a:rPr kumimoji="1" lang="en-US" altLang="ja-JP" sz="1100"/>
            <a:t>110×4+60×4</a:t>
          </a:r>
          <a:r>
            <a:rPr kumimoji="1" lang="ja-JP" altLang="en-US" sz="1100"/>
            <a:t>＋</a:t>
          </a:r>
          <a:r>
            <a:rPr kumimoji="1" lang="en-US" altLang="ja-JP" sz="1100"/>
            <a:t>120×6</a:t>
          </a:r>
          <a:r>
            <a:rPr kumimoji="1" lang="ja-JP" altLang="en-US" sz="1100"/>
            <a:t>）</a:t>
          </a:r>
          <a:r>
            <a:rPr kumimoji="1" lang="en-US" altLang="ja-JP" sz="1100"/>
            <a:t>÷</a:t>
          </a:r>
          <a:r>
            <a:rPr kumimoji="1" lang="ja-JP" altLang="en-US" sz="1100"/>
            <a:t>（</a:t>
          </a:r>
          <a:r>
            <a:rPr kumimoji="1" lang="en-US" altLang="ja-JP" sz="1100"/>
            <a:t>4+4+6)</a:t>
          </a:r>
        </a:p>
        <a:p>
          <a:r>
            <a:rPr kumimoji="1" lang="ja-JP" altLang="en-US" sz="1100"/>
            <a:t>＝</a:t>
          </a:r>
          <a:r>
            <a:rPr kumimoji="1" lang="en-US" altLang="ja-JP" sz="1100"/>
            <a:t>(440+240+720)÷14</a:t>
          </a:r>
          <a:r>
            <a:rPr kumimoji="1" lang="ja-JP" altLang="en-US" sz="1100"/>
            <a:t>＝</a:t>
          </a:r>
          <a:r>
            <a:rPr kumimoji="1" lang="en-US" altLang="ja-JP" sz="1100"/>
            <a:t>100</a:t>
          </a:r>
        </a:p>
        <a:p>
          <a:endParaRPr kumimoji="1" lang="ja-JP" altLang="en-US" sz="1100"/>
        </a:p>
      </xdr:txBody>
    </xdr:sp>
    <xdr:clientData/>
  </xdr:twoCellAnchor>
  <xdr:twoCellAnchor>
    <xdr:from>
      <xdr:col>8</xdr:col>
      <xdr:colOff>617959</xdr:colOff>
      <xdr:row>1</xdr:row>
      <xdr:rowOff>131</xdr:rowOff>
    </xdr:from>
    <xdr:to>
      <xdr:col>15</xdr:col>
      <xdr:colOff>419920</xdr:colOff>
      <xdr:row>11</xdr:row>
      <xdr:rowOff>92178</xdr:rowOff>
    </xdr:to>
    <xdr:graphicFrame macro="">
      <xdr:nvGraphicFramePr>
        <xdr:cNvPr id="11" name="グラフ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616853</xdr:colOff>
      <xdr:row>12</xdr:row>
      <xdr:rowOff>23554</xdr:rowOff>
    </xdr:from>
    <xdr:to>
      <xdr:col>15</xdr:col>
      <xdr:colOff>460887</xdr:colOff>
      <xdr:row>23</xdr:row>
      <xdr:rowOff>122904</xdr:rowOff>
    </xdr:to>
    <xdr:graphicFrame macro="">
      <xdr:nvGraphicFramePr>
        <xdr:cNvPr id="13" name="グラフ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257175</xdr:colOff>
      <xdr:row>27</xdr:row>
      <xdr:rowOff>133350</xdr:rowOff>
    </xdr:from>
    <xdr:to>
      <xdr:col>11</xdr:col>
      <xdr:colOff>523875</xdr:colOff>
      <xdr:row>32</xdr:row>
      <xdr:rowOff>9525</xdr:rowOff>
    </xdr:to>
    <xdr:sp macro="" textlink="">
      <xdr:nvSpPr>
        <xdr:cNvPr id="2" name="テキスト ボックス 1"/>
        <xdr:cNvSpPr txBox="1"/>
      </xdr:nvSpPr>
      <xdr:spPr>
        <a:xfrm>
          <a:off x="6391275" y="7105650"/>
          <a:ext cx="1638300" cy="106680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緑色のセルの値を求めるには、</a:t>
          </a:r>
          <a:r>
            <a:rPr kumimoji="1" lang="en-US" altLang="ja-JP" sz="1000"/>
            <a:t>1</a:t>
          </a:r>
          <a:r>
            <a:rPr kumimoji="1" lang="ja-JP" altLang="en-US" sz="1000"/>
            <a:t>つ前の行（オレンジ）＋</a:t>
          </a:r>
          <a:r>
            <a:rPr kumimoji="1" lang="en-US" altLang="ja-JP" sz="1000"/>
            <a:t>1</a:t>
          </a:r>
          <a:r>
            <a:rPr kumimoji="1" lang="ja-JP" altLang="en-US" sz="1000"/>
            <a:t>つ前の列</a:t>
          </a:r>
          <a:r>
            <a:rPr kumimoji="1" lang="en-US" altLang="ja-JP" sz="1000"/>
            <a:t>(</a:t>
          </a:r>
          <a:r>
            <a:rPr kumimoji="1" lang="ja-JP" altLang="en-US" sz="1000"/>
            <a:t>ムラサキ</a:t>
          </a:r>
          <a:r>
            <a:rPr kumimoji="1" lang="en-US" altLang="ja-JP" sz="1000"/>
            <a:t>)</a:t>
          </a:r>
          <a:r>
            <a:rPr kumimoji="1" lang="ja-JP" altLang="en-US" sz="1000"/>
            <a:t>により求まる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657225</xdr:colOff>
      <xdr:row>10</xdr:row>
      <xdr:rowOff>80962</xdr:rowOff>
    </xdr:from>
    <xdr:to>
      <xdr:col>16</xdr:col>
      <xdr:colOff>428625</xdr:colOff>
      <xdr:row>21</xdr:row>
      <xdr:rowOff>204787</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9525</xdr:colOff>
      <xdr:row>25</xdr:row>
      <xdr:rowOff>100012</xdr:rowOff>
    </xdr:from>
    <xdr:to>
      <xdr:col>16</xdr:col>
      <xdr:colOff>466725</xdr:colOff>
      <xdr:row>36</xdr:row>
      <xdr:rowOff>223837</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38100</xdr:colOff>
      <xdr:row>44</xdr:row>
      <xdr:rowOff>171450</xdr:rowOff>
    </xdr:from>
    <xdr:to>
      <xdr:col>4</xdr:col>
      <xdr:colOff>647700</xdr:colOff>
      <xdr:row>47</xdr:row>
      <xdr:rowOff>171450</xdr:rowOff>
    </xdr:to>
    <xdr:sp macro="" textlink="">
      <xdr:nvSpPr>
        <xdr:cNvPr id="4" name="テキスト ボックス 3"/>
        <xdr:cNvSpPr txBox="1"/>
      </xdr:nvSpPr>
      <xdr:spPr>
        <a:xfrm>
          <a:off x="1409700" y="9525000"/>
          <a:ext cx="2114550"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RAND()</a:t>
          </a:r>
          <a:r>
            <a:rPr kumimoji="1" lang="ja-JP" altLang="en-US" sz="1100"/>
            <a:t>関数で乱数を発生させているため値は変動する。</a:t>
          </a:r>
        </a:p>
      </xdr:txBody>
    </xdr:sp>
    <xdr:clientData/>
  </xdr:twoCellAnchor>
  <xdr:twoCellAnchor>
    <xdr:from>
      <xdr:col>5</xdr:col>
      <xdr:colOff>76200</xdr:colOff>
      <xdr:row>44</xdr:row>
      <xdr:rowOff>104774</xdr:rowOff>
    </xdr:from>
    <xdr:to>
      <xdr:col>11</xdr:col>
      <xdr:colOff>476250</xdr:colOff>
      <xdr:row>49</xdr:row>
      <xdr:rowOff>95250</xdr:rowOff>
    </xdr:to>
    <xdr:sp macro="" textlink="">
      <xdr:nvSpPr>
        <xdr:cNvPr id="5" name="テキスト ボックス 4"/>
        <xdr:cNvSpPr txBox="1"/>
      </xdr:nvSpPr>
      <xdr:spPr>
        <a:xfrm>
          <a:off x="3638550" y="9458324"/>
          <a:ext cx="4514850" cy="1181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⒊列と</a:t>
          </a:r>
          <a:r>
            <a:rPr kumimoji="1" lang="en-US" altLang="ja-JP" sz="1100"/>
            <a:t>4</a:t>
          </a:r>
          <a:r>
            <a:rPr kumimoji="1" lang="ja-JP" altLang="en-US" sz="1100"/>
            <a:t>列で発生したランダムなデータをある時点で値としてコピーした結果を示したものです。左の</a:t>
          </a:r>
          <a:r>
            <a:rPr kumimoji="1" lang="en-US" altLang="ja-JP" sz="1100"/>
            <a:t>3</a:t>
          </a:r>
          <a:r>
            <a:rPr kumimoji="1" lang="ja-JP" altLang="en-US" sz="1100"/>
            <a:t>，</a:t>
          </a:r>
          <a:r>
            <a:rPr kumimoji="1" lang="en-US" altLang="ja-JP" sz="1100"/>
            <a:t>4</a:t>
          </a:r>
          <a:r>
            <a:rPr kumimoji="1" lang="ja-JP" altLang="en-US" sz="1100"/>
            <a:t>列の</a:t>
          </a:r>
          <a:r>
            <a:rPr kumimoji="1" lang="en-US" altLang="ja-JP" sz="1100"/>
            <a:t>9</a:t>
          </a:r>
          <a:r>
            <a:rPr kumimoji="1" lang="ja-JP" altLang="en-US" sz="1100"/>
            <a:t>行目から</a:t>
          </a:r>
          <a:r>
            <a:rPr kumimoji="1" lang="en-US" altLang="ja-JP" sz="1100"/>
            <a:t>38</a:t>
          </a:r>
          <a:r>
            <a:rPr kumimoji="1" lang="ja-JP" altLang="en-US" sz="1100"/>
            <a:t>行目までの任意のセルをクリックすると</a:t>
          </a:r>
          <a:r>
            <a:rPr kumimoji="1" lang="en-US" altLang="ja-JP" sz="1100"/>
            <a:t>rand</a:t>
          </a:r>
          <a:r>
            <a:rPr kumimoji="1" lang="ja-JP" altLang="en-US" sz="1100"/>
            <a:t>関数を含んだ数式になっていますが、対応する右側の表は、単なる数値になっています。</a:t>
          </a:r>
        </a:p>
      </xdr:txBody>
    </xdr:sp>
    <xdr:clientData/>
  </xdr:twoCellAnchor>
  <xdr:twoCellAnchor>
    <xdr:from>
      <xdr:col>4</xdr:col>
      <xdr:colOff>9525</xdr:colOff>
      <xdr:row>86</xdr:row>
      <xdr:rowOff>38100</xdr:rowOff>
    </xdr:from>
    <xdr:to>
      <xdr:col>8</xdr:col>
      <xdr:colOff>685800</xdr:colOff>
      <xdr:row>91</xdr:row>
      <xdr:rowOff>161925</xdr:rowOff>
    </xdr:to>
    <xdr:sp macro="" textlink="">
      <xdr:nvSpPr>
        <xdr:cNvPr id="6" name="テキスト ボックス 5"/>
        <xdr:cNvSpPr txBox="1"/>
      </xdr:nvSpPr>
      <xdr:spPr>
        <a:xfrm>
          <a:off x="2886075" y="20669250"/>
          <a:ext cx="3609975" cy="1314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クラス</a:t>
          </a:r>
          <a:r>
            <a:rPr kumimoji="1" lang="en-US" altLang="ja-JP" sz="1100"/>
            <a:t>A</a:t>
          </a:r>
          <a:r>
            <a:rPr kumimoji="1" lang="ja-JP" altLang="en-US" sz="1100"/>
            <a:t>男女の身長の和を求めた結果です。</a:t>
          </a:r>
          <a:r>
            <a:rPr kumimoji="1" lang="en-US" altLang="ja-JP" sz="1100"/>
            <a:t>7</a:t>
          </a:r>
          <a:r>
            <a:rPr kumimoji="1" lang="ja-JP" altLang="en-US" sz="1100"/>
            <a:t>列目と</a:t>
          </a:r>
          <a:r>
            <a:rPr kumimoji="1" lang="en-US" altLang="ja-JP" sz="1100"/>
            <a:t>9</a:t>
          </a:r>
          <a:r>
            <a:rPr kumimoji="1" lang="ja-JP" altLang="en-US" sz="1100"/>
            <a:t>列目の和を求めるセルの内容を見ると、どのセルも</a:t>
          </a:r>
          <a:endParaRPr kumimoji="1" lang="en-US" altLang="ja-JP" sz="1100"/>
        </a:p>
        <a:p>
          <a:r>
            <a:rPr kumimoji="1" lang="ja-JP" altLang="en-US" sz="1100"/>
            <a:t>　　　</a:t>
          </a:r>
          <a:r>
            <a:rPr kumimoji="1" lang="en-US" altLang="ja-JP" sz="1100"/>
            <a:t>=G55+F56(7</a:t>
          </a:r>
          <a:r>
            <a:rPr kumimoji="1" lang="ja-JP" altLang="en-US" sz="1100"/>
            <a:t>列目）　　　　</a:t>
          </a:r>
          <a:r>
            <a:rPr kumimoji="1" lang="en-US" altLang="ja-JP" sz="1100"/>
            <a:t>=I55+H56(9</a:t>
          </a:r>
          <a:r>
            <a:rPr kumimoji="1" lang="ja-JP" altLang="en-US" sz="1100"/>
            <a:t>列目）</a:t>
          </a:r>
          <a:endParaRPr kumimoji="1" lang="en-US" altLang="ja-JP" sz="1100"/>
        </a:p>
        <a:p>
          <a:r>
            <a:rPr kumimoji="1" lang="ja-JP" altLang="en-US" sz="1100"/>
            <a:t>の形式になっており、一つ前の結果に左隣の身長のデータを足しています。</a:t>
          </a:r>
        </a:p>
      </xdr:txBody>
    </xdr:sp>
    <xdr:clientData/>
  </xdr:twoCellAnchor>
  <xdr:twoCellAnchor>
    <xdr:from>
      <xdr:col>4</xdr:col>
      <xdr:colOff>28575</xdr:colOff>
      <xdr:row>93</xdr:row>
      <xdr:rowOff>9525</xdr:rowOff>
    </xdr:from>
    <xdr:to>
      <xdr:col>8</xdr:col>
      <xdr:colOff>714375</xdr:colOff>
      <xdr:row>97</xdr:row>
      <xdr:rowOff>200025</xdr:rowOff>
    </xdr:to>
    <xdr:sp macro="" textlink="">
      <xdr:nvSpPr>
        <xdr:cNvPr id="7" name="テキスト ボックス 6"/>
        <xdr:cNvSpPr txBox="1"/>
      </xdr:nvSpPr>
      <xdr:spPr>
        <a:xfrm>
          <a:off x="2905125" y="22307550"/>
          <a:ext cx="36195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平均を求めるにはデータの総和をデータの個数で割ればよいので、</a:t>
          </a:r>
          <a:endParaRPr kumimoji="1" lang="en-US" altLang="ja-JP" sz="1100"/>
        </a:p>
        <a:p>
          <a:r>
            <a:rPr kumimoji="1" lang="ja-JP" altLang="en-US" sz="1100"/>
            <a:t>クラス</a:t>
          </a:r>
          <a:r>
            <a:rPr kumimoji="1" lang="en-US" altLang="ja-JP" sz="1100"/>
            <a:t>A</a:t>
          </a:r>
          <a:r>
            <a:rPr kumimoji="1" lang="ja-JP" altLang="en-US" sz="1100"/>
            <a:t>の男子の平均は</a:t>
          </a:r>
          <a:r>
            <a:rPr kumimoji="1" lang="en-US" altLang="ja-JP" sz="1100"/>
            <a:t>4078.0÷30</a:t>
          </a:r>
          <a:r>
            <a:rPr kumimoji="1" lang="ja-JP" altLang="en-US" sz="1100"/>
            <a:t>＝</a:t>
          </a:r>
          <a:r>
            <a:rPr kumimoji="1" lang="en-US" altLang="ja-JP" sz="1100"/>
            <a:t>135.9</a:t>
          </a:r>
        </a:p>
        <a:p>
          <a:r>
            <a:rPr kumimoji="1" lang="en-US" altLang="ja-JP" sz="1100"/>
            <a:t>             </a:t>
          </a:r>
          <a:r>
            <a:rPr kumimoji="1" lang="ja-JP" altLang="en-US" sz="1100"/>
            <a:t>　　女子の平均は</a:t>
          </a:r>
          <a:r>
            <a:rPr kumimoji="1" lang="en-US" altLang="ja-JP" sz="1100"/>
            <a:t>4091.2÷30</a:t>
          </a:r>
          <a:r>
            <a:rPr kumimoji="1" lang="ja-JP" altLang="en-US" sz="1100"/>
            <a:t>＝</a:t>
          </a:r>
          <a:r>
            <a:rPr kumimoji="1" lang="en-US" altLang="ja-JP" sz="1100"/>
            <a:t>136.4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314325</xdr:colOff>
      <xdr:row>2</xdr:row>
      <xdr:rowOff>219075</xdr:rowOff>
    </xdr:from>
    <xdr:to>
      <xdr:col>10</xdr:col>
      <xdr:colOff>142875</xdr:colOff>
      <xdr:row>5</xdr:row>
      <xdr:rowOff>228600</xdr:rowOff>
    </xdr:to>
    <xdr:sp macro="" textlink="">
      <xdr:nvSpPr>
        <xdr:cNvPr id="2" name="直角三角形 1"/>
        <xdr:cNvSpPr/>
      </xdr:nvSpPr>
      <xdr:spPr>
        <a:xfrm>
          <a:off x="6486525" y="695325"/>
          <a:ext cx="514350" cy="723900"/>
        </a:xfrm>
        <a:prstGeom prst="r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104775</xdr:colOff>
      <xdr:row>3</xdr:row>
      <xdr:rowOff>0</xdr:rowOff>
    </xdr:from>
    <xdr:to>
      <xdr:col>2</xdr:col>
      <xdr:colOff>209550</xdr:colOff>
      <xdr:row>6</xdr:row>
      <xdr:rowOff>76200</xdr:rowOff>
    </xdr:to>
    <xdr:sp macro="" textlink="">
      <xdr:nvSpPr>
        <xdr:cNvPr id="3" name="楕円 2"/>
        <xdr:cNvSpPr/>
      </xdr:nvSpPr>
      <xdr:spPr>
        <a:xfrm>
          <a:off x="790575" y="714375"/>
          <a:ext cx="790575" cy="7905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276225</xdr:colOff>
      <xdr:row>5</xdr:row>
      <xdr:rowOff>228600</xdr:rowOff>
    </xdr:from>
    <xdr:to>
      <xdr:col>10</xdr:col>
      <xdr:colOff>171450</xdr:colOff>
      <xdr:row>7</xdr:row>
      <xdr:rowOff>47625</xdr:rowOff>
    </xdr:to>
    <xdr:sp macro="" textlink="">
      <xdr:nvSpPr>
        <xdr:cNvPr id="4" name="テキスト ボックス 3"/>
        <xdr:cNvSpPr txBox="1"/>
      </xdr:nvSpPr>
      <xdr:spPr>
        <a:xfrm>
          <a:off x="6448425" y="1419225"/>
          <a:ext cx="581025"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10cm</a:t>
          </a:r>
          <a:endParaRPr kumimoji="1" lang="ja-JP" altLang="en-US" sz="1100"/>
        </a:p>
      </xdr:txBody>
    </xdr:sp>
    <xdr:clientData/>
  </xdr:twoCellAnchor>
  <xdr:twoCellAnchor>
    <xdr:from>
      <xdr:col>8</xdr:col>
      <xdr:colOff>600075</xdr:colOff>
      <xdr:row>3</xdr:row>
      <xdr:rowOff>209550</xdr:rowOff>
    </xdr:from>
    <xdr:to>
      <xdr:col>9</xdr:col>
      <xdr:colOff>466725</xdr:colOff>
      <xdr:row>5</xdr:row>
      <xdr:rowOff>142875</xdr:rowOff>
    </xdr:to>
    <xdr:sp macro="" textlink="">
      <xdr:nvSpPr>
        <xdr:cNvPr id="5" name="テキスト ボックス 4"/>
        <xdr:cNvSpPr txBox="1"/>
      </xdr:nvSpPr>
      <xdr:spPr>
        <a:xfrm>
          <a:off x="6086475" y="923925"/>
          <a:ext cx="5524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高さ</a:t>
          </a:r>
        </a:p>
      </xdr:txBody>
    </xdr:sp>
    <xdr:clientData/>
  </xdr:twoCellAnchor>
  <xdr:twoCellAnchor>
    <xdr:from>
      <xdr:col>0</xdr:col>
      <xdr:colOff>385762</xdr:colOff>
      <xdr:row>18</xdr:row>
      <xdr:rowOff>214312</xdr:rowOff>
    </xdr:from>
    <xdr:to>
      <xdr:col>6</xdr:col>
      <xdr:colOff>200025</xdr:colOff>
      <xdr:row>29</xdr:row>
      <xdr:rowOff>47625</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404812</xdr:colOff>
      <xdr:row>18</xdr:row>
      <xdr:rowOff>214312</xdr:rowOff>
    </xdr:from>
    <xdr:to>
      <xdr:col>11</xdr:col>
      <xdr:colOff>628650</xdr:colOff>
      <xdr:row>29</xdr:row>
      <xdr:rowOff>38100</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466725</xdr:colOff>
      <xdr:row>4</xdr:row>
      <xdr:rowOff>152400</xdr:rowOff>
    </xdr:from>
    <xdr:to>
      <xdr:col>2</xdr:col>
      <xdr:colOff>209550</xdr:colOff>
      <xdr:row>4</xdr:row>
      <xdr:rowOff>157163</xdr:rowOff>
    </xdr:to>
    <xdr:cxnSp macro="">
      <xdr:nvCxnSpPr>
        <xdr:cNvPr id="8" name="直線コネクタ 7"/>
        <xdr:cNvCxnSpPr>
          <a:endCxn id="3" idx="6"/>
        </xdr:cNvCxnSpPr>
      </xdr:nvCxnSpPr>
      <xdr:spPr>
        <a:xfrm>
          <a:off x="1152525" y="1104900"/>
          <a:ext cx="428625" cy="4763"/>
        </a:xfrm>
        <a:prstGeom prst="line">
          <a:avLst/>
        </a:prstGeom>
        <a:ln w="19050">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381000</xdr:colOff>
      <xdr:row>33</xdr:row>
      <xdr:rowOff>57149</xdr:rowOff>
    </xdr:from>
    <xdr:to>
      <xdr:col>10</xdr:col>
      <xdr:colOff>95250</xdr:colOff>
      <xdr:row>45</xdr:row>
      <xdr:rowOff>161925</xdr:rowOff>
    </xdr:to>
    <xdr:sp macro="" textlink="">
      <xdr:nvSpPr>
        <xdr:cNvPr id="9" name="テキスト ボックス 8"/>
        <xdr:cNvSpPr txBox="1"/>
      </xdr:nvSpPr>
      <xdr:spPr>
        <a:xfrm>
          <a:off x="1066800" y="7915274"/>
          <a:ext cx="5886450" cy="2962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円の半径と三角形の高さを</a:t>
          </a:r>
          <a:r>
            <a:rPr kumimoji="1" lang="en-US" altLang="ja-JP" sz="1100"/>
            <a:t>1</a:t>
          </a:r>
          <a:r>
            <a:rPr kumimoji="1" lang="ja-JP" altLang="en-US" sz="1100"/>
            <a:t>から</a:t>
          </a:r>
          <a:r>
            <a:rPr kumimoji="1" lang="en-US" altLang="ja-JP" sz="1100"/>
            <a:t>10</a:t>
          </a:r>
          <a:r>
            <a:rPr kumimoji="1" lang="ja-JP" altLang="en-US" sz="1100"/>
            <a:t>まで変化させたときの面積の変化の様子をグラフに示しました。</a:t>
          </a:r>
          <a:endParaRPr kumimoji="1" lang="en-US" altLang="ja-JP" sz="1100"/>
        </a:p>
        <a:p>
          <a:r>
            <a:rPr kumimoji="1" lang="ja-JP" altLang="en-US" sz="1100"/>
            <a:t>円の面積を表すグラフは曲線になっています。一方、三角形の面積の変化は直線になっています。</a:t>
          </a:r>
          <a:endParaRPr kumimoji="1" lang="en-US" altLang="ja-JP" sz="1100"/>
        </a:p>
        <a:p>
          <a:r>
            <a:rPr kumimoji="1" lang="ja-JP" altLang="en-US" sz="1100"/>
            <a:t>グラフの形状がこのように異なる理由を生徒たちに考えさせましょう。</a:t>
          </a:r>
          <a:endParaRPr kumimoji="1" lang="en-US" altLang="ja-JP" sz="1100"/>
        </a:p>
        <a:p>
          <a:endParaRPr kumimoji="1" lang="en-US" altLang="ja-JP" sz="1100"/>
        </a:p>
        <a:p>
          <a:r>
            <a:rPr kumimoji="1" lang="ja-JP" altLang="en-US" sz="1100"/>
            <a:t>次の面積や体積が図形の長さ、半径の大きさ、高さ、深さなどの変化につれてどのように変化するか生徒に推測させましょう。それが正しいかどうかグラフを描いて確かめさせましょう。</a:t>
          </a:r>
          <a:endParaRPr kumimoji="1" lang="en-US" altLang="ja-JP" sz="1100"/>
        </a:p>
        <a:p>
          <a:endParaRPr kumimoji="1" lang="en-US" altLang="ja-JP" sz="1100"/>
        </a:p>
        <a:p>
          <a:r>
            <a:rPr kumimoji="1" lang="ja-JP" altLang="en-US" sz="1100"/>
            <a:t>　三角錐の体積と三角錐の高さ、球の体積と球の半径、円柱の高さ、円柱の半径</a:t>
          </a:r>
          <a:endParaRPr kumimoji="1" lang="en-US" altLang="ja-JP" sz="1100"/>
        </a:p>
        <a:p>
          <a:r>
            <a:rPr kumimoji="1" lang="ja-JP" altLang="en-US" sz="1100"/>
            <a:t>これらの体積や面積を求める式を高さを</a:t>
          </a:r>
          <a:r>
            <a:rPr kumimoji="1" lang="en-US" altLang="ja-JP" sz="1100"/>
            <a:t>H</a:t>
          </a:r>
          <a:r>
            <a:rPr kumimoji="1" lang="ja-JP" altLang="en-US" sz="1100"/>
            <a:t>、半径を</a:t>
          </a:r>
          <a:r>
            <a:rPr kumimoji="1" lang="en-US" altLang="ja-JP" sz="1100"/>
            <a:t>R</a:t>
          </a:r>
          <a:r>
            <a:rPr kumimoji="1" lang="ja-JP" altLang="en-US" sz="1100"/>
            <a:t>として求めさせましょう。</a:t>
          </a:r>
          <a:endParaRPr kumimoji="1" lang="en-US" altLang="ja-JP" sz="1100"/>
        </a:p>
        <a:p>
          <a:r>
            <a:rPr kumimoji="1" lang="ja-JP" altLang="en-US" sz="1100"/>
            <a:t>　</a:t>
          </a:r>
        </a:p>
      </xdr:txBody>
    </xdr:sp>
    <xdr:clientData/>
  </xdr:twoCellAnchor>
  <xdr:twoCellAnchor>
    <xdr:from>
      <xdr:col>1</xdr:col>
      <xdr:colOff>466725</xdr:colOff>
      <xdr:row>3</xdr:row>
      <xdr:rowOff>114300</xdr:rowOff>
    </xdr:from>
    <xdr:to>
      <xdr:col>2</xdr:col>
      <xdr:colOff>247650</xdr:colOff>
      <xdr:row>5</xdr:row>
      <xdr:rowOff>47625</xdr:rowOff>
    </xdr:to>
    <xdr:sp macro="" textlink="">
      <xdr:nvSpPr>
        <xdr:cNvPr id="10" name="テキスト ボックス 9"/>
        <xdr:cNvSpPr txBox="1"/>
      </xdr:nvSpPr>
      <xdr:spPr>
        <a:xfrm>
          <a:off x="1152525" y="828675"/>
          <a:ext cx="466725"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半径</a:t>
          </a:r>
        </a:p>
      </xdr:txBody>
    </xdr:sp>
    <xdr:clientData/>
  </xdr:twoCellAnchor>
  <xdr:twoCellAnchor>
    <xdr:from>
      <xdr:col>9</xdr:col>
      <xdr:colOff>314325</xdr:colOff>
      <xdr:row>2</xdr:row>
      <xdr:rowOff>219075</xdr:rowOff>
    </xdr:from>
    <xdr:to>
      <xdr:col>10</xdr:col>
      <xdr:colOff>142875</xdr:colOff>
      <xdr:row>5</xdr:row>
      <xdr:rowOff>228600</xdr:rowOff>
    </xdr:to>
    <xdr:sp macro="" textlink="">
      <xdr:nvSpPr>
        <xdr:cNvPr id="11" name="直角三角形 10"/>
        <xdr:cNvSpPr/>
      </xdr:nvSpPr>
      <xdr:spPr>
        <a:xfrm>
          <a:off x="6486525" y="695325"/>
          <a:ext cx="514350" cy="723900"/>
        </a:xfrm>
        <a:prstGeom prst="r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104775</xdr:colOff>
      <xdr:row>3</xdr:row>
      <xdr:rowOff>0</xdr:rowOff>
    </xdr:from>
    <xdr:to>
      <xdr:col>2</xdr:col>
      <xdr:colOff>209550</xdr:colOff>
      <xdr:row>6</xdr:row>
      <xdr:rowOff>76200</xdr:rowOff>
    </xdr:to>
    <xdr:sp macro="" textlink="">
      <xdr:nvSpPr>
        <xdr:cNvPr id="12" name="楕円 11"/>
        <xdr:cNvSpPr/>
      </xdr:nvSpPr>
      <xdr:spPr>
        <a:xfrm>
          <a:off x="790575" y="714375"/>
          <a:ext cx="790575" cy="7905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276225</xdr:colOff>
      <xdr:row>5</xdr:row>
      <xdr:rowOff>228600</xdr:rowOff>
    </xdr:from>
    <xdr:to>
      <xdr:col>10</xdr:col>
      <xdr:colOff>171450</xdr:colOff>
      <xdr:row>7</xdr:row>
      <xdr:rowOff>47625</xdr:rowOff>
    </xdr:to>
    <xdr:sp macro="" textlink="">
      <xdr:nvSpPr>
        <xdr:cNvPr id="13" name="テキスト ボックス 12"/>
        <xdr:cNvSpPr txBox="1"/>
      </xdr:nvSpPr>
      <xdr:spPr>
        <a:xfrm>
          <a:off x="6448425" y="1419225"/>
          <a:ext cx="581025"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10cm</a:t>
          </a:r>
          <a:endParaRPr kumimoji="1" lang="ja-JP" altLang="en-US" sz="1100"/>
        </a:p>
      </xdr:txBody>
    </xdr:sp>
    <xdr:clientData/>
  </xdr:twoCellAnchor>
  <xdr:twoCellAnchor>
    <xdr:from>
      <xdr:col>8</xdr:col>
      <xdr:colOff>600075</xdr:colOff>
      <xdr:row>3</xdr:row>
      <xdr:rowOff>209550</xdr:rowOff>
    </xdr:from>
    <xdr:to>
      <xdr:col>9</xdr:col>
      <xdr:colOff>466725</xdr:colOff>
      <xdr:row>5</xdr:row>
      <xdr:rowOff>142875</xdr:rowOff>
    </xdr:to>
    <xdr:sp macro="" textlink="">
      <xdr:nvSpPr>
        <xdr:cNvPr id="14" name="テキスト ボックス 13"/>
        <xdr:cNvSpPr txBox="1"/>
      </xdr:nvSpPr>
      <xdr:spPr>
        <a:xfrm>
          <a:off x="6086475" y="923925"/>
          <a:ext cx="5524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高さ</a:t>
          </a:r>
        </a:p>
      </xdr:txBody>
    </xdr:sp>
    <xdr:clientData/>
  </xdr:twoCellAnchor>
  <xdr:twoCellAnchor>
    <xdr:from>
      <xdr:col>0</xdr:col>
      <xdr:colOff>385762</xdr:colOff>
      <xdr:row>18</xdr:row>
      <xdr:rowOff>214312</xdr:rowOff>
    </xdr:from>
    <xdr:to>
      <xdr:col>6</xdr:col>
      <xdr:colOff>200025</xdr:colOff>
      <xdr:row>29</xdr:row>
      <xdr:rowOff>47625</xdr:rowOff>
    </xdr:to>
    <xdr:graphicFrame macro="">
      <xdr:nvGraphicFramePr>
        <xdr:cNvPr id="15" name="グラフ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404812</xdr:colOff>
      <xdr:row>18</xdr:row>
      <xdr:rowOff>214312</xdr:rowOff>
    </xdr:from>
    <xdr:to>
      <xdr:col>11</xdr:col>
      <xdr:colOff>628650</xdr:colOff>
      <xdr:row>29</xdr:row>
      <xdr:rowOff>38100</xdr:rowOff>
    </xdr:to>
    <xdr:graphicFrame macro="">
      <xdr:nvGraphicFramePr>
        <xdr:cNvPr id="16" name="グラフ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466725</xdr:colOff>
      <xdr:row>4</xdr:row>
      <xdr:rowOff>152400</xdr:rowOff>
    </xdr:from>
    <xdr:to>
      <xdr:col>2</xdr:col>
      <xdr:colOff>209550</xdr:colOff>
      <xdr:row>4</xdr:row>
      <xdr:rowOff>157163</xdr:rowOff>
    </xdr:to>
    <xdr:cxnSp macro="">
      <xdr:nvCxnSpPr>
        <xdr:cNvPr id="17" name="直線コネクタ 16"/>
        <xdr:cNvCxnSpPr>
          <a:endCxn id="12" idx="6"/>
        </xdr:cNvCxnSpPr>
      </xdr:nvCxnSpPr>
      <xdr:spPr>
        <a:xfrm>
          <a:off x="1152525" y="1104900"/>
          <a:ext cx="428625" cy="4763"/>
        </a:xfrm>
        <a:prstGeom prst="line">
          <a:avLst/>
        </a:prstGeom>
        <a:ln w="19050">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381000</xdr:colOff>
      <xdr:row>33</xdr:row>
      <xdr:rowOff>57149</xdr:rowOff>
    </xdr:from>
    <xdr:to>
      <xdr:col>10</xdr:col>
      <xdr:colOff>95250</xdr:colOff>
      <xdr:row>45</xdr:row>
      <xdr:rowOff>161925</xdr:rowOff>
    </xdr:to>
    <xdr:sp macro="" textlink="">
      <xdr:nvSpPr>
        <xdr:cNvPr id="18" name="テキスト ボックス 17"/>
        <xdr:cNvSpPr txBox="1"/>
      </xdr:nvSpPr>
      <xdr:spPr>
        <a:xfrm>
          <a:off x="1066800" y="7915274"/>
          <a:ext cx="5886450" cy="2962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円の半径と三角形の高さを</a:t>
          </a:r>
          <a:r>
            <a:rPr kumimoji="1" lang="en-US" altLang="ja-JP" sz="1100"/>
            <a:t>1</a:t>
          </a:r>
          <a:r>
            <a:rPr kumimoji="1" lang="ja-JP" altLang="en-US" sz="1100"/>
            <a:t>から</a:t>
          </a:r>
          <a:r>
            <a:rPr kumimoji="1" lang="en-US" altLang="ja-JP" sz="1100"/>
            <a:t>10</a:t>
          </a:r>
          <a:r>
            <a:rPr kumimoji="1" lang="ja-JP" altLang="en-US" sz="1100"/>
            <a:t>まで変化させたときの面積の変化の様子をグラフに示しました。</a:t>
          </a:r>
          <a:endParaRPr kumimoji="1" lang="en-US" altLang="ja-JP" sz="1100"/>
        </a:p>
        <a:p>
          <a:r>
            <a:rPr kumimoji="1" lang="ja-JP" altLang="en-US" sz="1100"/>
            <a:t>円の面積を表すグラフは曲線になっています。一方、三角形の面積の変化は直線になっています。</a:t>
          </a:r>
          <a:endParaRPr kumimoji="1" lang="en-US" altLang="ja-JP" sz="1100"/>
        </a:p>
        <a:p>
          <a:r>
            <a:rPr kumimoji="1" lang="ja-JP" altLang="en-US" sz="1100"/>
            <a:t>グラフの形状がこのように異なる理由を生徒たちに考えさせましょう。</a:t>
          </a:r>
          <a:endParaRPr kumimoji="1" lang="en-US" altLang="ja-JP" sz="1100"/>
        </a:p>
        <a:p>
          <a:endParaRPr kumimoji="1" lang="en-US" altLang="ja-JP" sz="1100"/>
        </a:p>
        <a:p>
          <a:r>
            <a:rPr kumimoji="1" lang="ja-JP" altLang="en-US" sz="1100"/>
            <a:t>次の面積や体積が図形の長さ、半径の大きさ、高さ、深さなどの変化につれてどのように変化するか生徒に推測させましょう。それが正しいかどうかグラフを描いて確かめさせましょう。</a:t>
          </a:r>
          <a:endParaRPr kumimoji="1" lang="en-US" altLang="ja-JP" sz="1100"/>
        </a:p>
        <a:p>
          <a:endParaRPr kumimoji="1" lang="en-US" altLang="ja-JP" sz="1100"/>
        </a:p>
        <a:p>
          <a:r>
            <a:rPr kumimoji="1" lang="ja-JP" altLang="en-US" sz="1100"/>
            <a:t>　三角錐の体積と三角錐の高さ、球の体積と球の半径、円柱の高さ、円柱の半径</a:t>
          </a:r>
          <a:endParaRPr kumimoji="1" lang="en-US" altLang="ja-JP" sz="1100"/>
        </a:p>
        <a:p>
          <a:r>
            <a:rPr kumimoji="1" lang="ja-JP" altLang="en-US" sz="1100"/>
            <a:t>これらの体積や面積を求める式を高さを</a:t>
          </a:r>
          <a:r>
            <a:rPr kumimoji="1" lang="en-US" altLang="ja-JP" sz="1100"/>
            <a:t>H</a:t>
          </a:r>
          <a:r>
            <a:rPr kumimoji="1" lang="ja-JP" altLang="en-US" sz="1100"/>
            <a:t>、半径を</a:t>
          </a:r>
          <a:r>
            <a:rPr kumimoji="1" lang="en-US" altLang="ja-JP" sz="1100"/>
            <a:t>R</a:t>
          </a:r>
          <a:r>
            <a:rPr kumimoji="1" lang="ja-JP" altLang="en-US" sz="1100"/>
            <a:t>として求めさせましょう。</a:t>
          </a:r>
          <a:endParaRPr kumimoji="1" lang="en-US" altLang="ja-JP" sz="1100"/>
        </a:p>
        <a:p>
          <a:r>
            <a:rPr kumimoji="1" lang="ja-JP" altLang="en-US" sz="1100"/>
            <a:t>　</a:t>
          </a:r>
        </a:p>
      </xdr:txBody>
    </xdr:sp>
    <xdr:clientData/>
  </xdr:twoCellAnchor>
  <xdr:twoCellAnchor>
    <xdr:from>
      <xdr:col>1</xdr:col>
      <xdr:colOff>466725</xdr:colOff>
      <xdr:row>3</xdr:row>
      <xdr:rowOff>114300</xdr:rowOff>
    </xdr:from>
    <xdr:to>
      <xdr:col>2</xdr:col>
      <xdr:colOff>247650</xdr:colOff>
      <xdr:row>5</xdr:row>
      <xdr:rowOff>47625</xdr:rowOff>
    </xdr:to>
    <xdr:sp macro="" textlink="">
      <xdr:nvSpPr>
        <xdr:cNvPr id="19" name="テキスト ボックス 18"/>
        <xdr:cNvSpPr txBox="1"/>
      </xdr:nvSpPr>
      <xdr:spPr>
        <a:xfrm>
          <a:off x="1152525" y="828675"/>
          <a:ext cx="466725"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半径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38100</xdr:colOff>
      <xdr:row>1</xdr:row>
      <xdr:rowOff>19050</xdr:rowOff>
    </xdr:from>
    <xdr:to>
      <xdr:col>11</xdr:col>
      <xdr:colOff>438150</xdr:colOff>
      <xdr:row>8</xdr:row>
      <xdr:rowOff>219075</xdr:rowOff>
    </xdr:to>
    <xdr:sp macro="" textlink="">
      <xdr:nvSpPr>
        <xdr:cNvPr id="3" name="テキスト ボックス 2"/>
        <xdr:cNvSpPr txBox="1"/>
      </xdr:nvSpPr>
      <xdr:spPr>
        <a:xfrm>
          <a:off x="2781300" y="257175"/>
          <a:ext cx="520065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左の</a:t>
          </a:r>
          <a:r>
            <a:rPr kumimoji="1" lang="en-US" altLang="ja-JP" sz="1100"/>
            <a:t>5</a:t>
          </a:r>
          <a:r>
            <a:rPr kumimoji="1" lang="ja-JP" altLang="en-US" sz="1100"/>
            <a:t>つのデータは</a:t>
          </a:r>
          <a:r>
            <a:rPr kumimoji="1" lang="en-US" altLang="ja-JP" sz="1100"/>
            <a:t>3</a:t>
          </a:r>
          <a:r>
            <a:rPr kumimoji="1" lang="ja-JP" altLang="en-US" sz="1100"/>
            <a:t>行</a:t>
          </a:r>
          <a:r>
            <a:rPr kumimoji="1" lang="en-US" altLang="ja-JP" sz="1100"/>
            <a:t>3</a:t>
          </a:r>
          <a:r>
            <a:rPr kumimoji="1" lang="ja-JP" altLang="en-US" sz="1100"/>
            <a:t>列から</a:t>
          </a:r>
          <a:r>
            <a:rPr kumimoji="1" lang="en-US" altLang="ja-JP" sz="1100"/>
            <a:t>7</a:t>
          </a:r>
          <a:r>
            <a:rPr kumimoji="1" lang="ja-JP" altLang="en-US" sz="1100"/>
            <a:t>行</a:t>
          </a:r>
          <a:r>
            <a:rPr kumimoji="1" lang="en-US" altLang="ja-JP" sz="1100"/>
            <a:t>3</a:t>
          </a:r>
          <a:r>
            <a:rPr kumimoji="1" lang="ja-JP" altLang="en-US" sz="1100"/>
            <a:t>列までに格納されています。これらのデータを順に足す計算は３＋４＋６＋２＋５です。これをプログラムにより計算してみます。計算機にデータが入っている位置</a:t>
          </a:r>
          <a:r>
            <a:rPr kumimoji="1" lang="en-US" altLang="ja-JP" sz="1100"/>
            <a:t>(</a:t>
          </a:r>
          <a:r>
            <a:rPr kumimoji="1" lang="ja-JP" altLang="en-US" sz="1100"/>
            <a:t>番地</a:t>
          </a:r>
          <a:r>
            <a:rPr kumimoji="1" lang="en-US" altLang="ja-JP" sz="1100"/>
            <a:t>)</a:t>
          </a:r>
          <a:r>
            <a:rPr kumimoji="1" lang="ja-JP" altLang="en-US" sz="1100"/>
            <a:t>を指定するとそのデータが呼び出されて計算されます。</a:t>
          </a:r>
          <a:r>
            <a:rPr kumimoji="1" lang="en-US" altLang="ja-JP" sz="1100"/>
            <a:t>3</a:t>
          </a:r>
          <a:r>
            <a:rPr kumimoji="1" lang="ja-JP" altLang="en-US" sz="1100"/>
            <a:t>行</a:t>
          </a:r>
          <a:r>
            <a:rPr kumimoji="1" lang="en-US" altLang="ja-JP" sz="1100"/>
            <a:t>3</a:t>
          </a:r>
          <a:r>
            <a:rPr kumimoji="1" lang="ja-JP" altLang="en-US" sz="1100"/>
            <a:t>列の値＋</a:t>
          </a:r>
          <a:r>
            <a:rPr kumimoji="1" lang="en-US" altLang="ja-JP" sz="1100"/>
            <a:t>4</a:t>
          </a:r>
          <a:r>
            <a:rPr kumimoji="1" lang="ja-JP" altLang="en-US" sz="1100"/>
            <a:t>行</a:t>
          </a:r>
          <a:r>
            <a:rPr kumimoji="1" lang="en-US" altLang="ja-JP" sz="1100"/>
            <a:t>3</a:t>
          </a:r>
          <a:r>
            <a:rPr kumimoji="1" lang="ja-JP" altLang="en-US" sz="1100"/>
            <a:t>列の値＝３＋４＝７というように計算されます。位置を指定する一つの方法として、</a:t>
          </a:r>
          <a:r>
            <a:rPr kumimoji="1" lang="en-US" altLang="ja-JP" sz="1100"/>
            <a:t>Cells(3,3)</a:t>
          </a:r>
          <a:r>
            <a:rPr kumimoji="1" lang="ja-JP" altLang="en-US" sz="1100"/>
            <a:t>：（</a:t>
          </a:r>
          <a:r>
            <a:rPr kumimoji="1" lang="en-US" altLang="ja-JP" sz="1100"/>
            <a:t>3</a:t>
          </a:r>
          <a:r>
            <a:rPr kumimoji="1" lang="ja-JP" altLang="en-US" sz="1100"/>
            <a:t>行</a:t>
          </a:r>
          <a:r>
            <a:rPr kumimoji="1" lang="en-US" altLang="ja-JP" sz="1100"/>
            <a:t>3</a:t>
          </a:r>
          <a:r>
            <a:rPr kumimoji="1" lang="ja-JP" altLang="en-US" sz="1100"/>
            <a:t>列の内容）のような指定の仕方があります。これを使うと、</a:t>
          </a:r>
          <a:r>
            <a:rPr kumimoji="1" lang="en-US" altLang="ja-JP" sz="1100"/>
            <a:t>Cells(3,3)+Cells(4,3)</a:t>
          </a:r>
          <a:r>
            <a:rPr kumimoji="1" lang="ja-JP" altLang="en-US" sz="1100"/>
            <a:t>＋・・・のようにプログラムを書くと計算結果の</a:t>
          </a:r>
          <a:r>
            <a:rPr kumimoji="1" lang="en-US" altLang="ja-JP" sz="1100"/>
            <a:t>20</a:t>
          </a:r>
          <a:r>
            <a:rPr kumimoji="1" lang="ja-JP" altLang="en-US" sz="1100"/>
            <a:t>が得られます。</a:t>
          </a:r>
          <a:endParaRPr kumimoji="1" lang="en-US" altLang="ja-JP" sz="1100"/>
        </a:p>
        <a:p>
          <a:endParaRPr kumimoji="1" lang="en-US" altLang="ja-JP" sz="1100"/>
        </a:p>
      </xdr:txBody>
    </xdr:sp>
    <xdr:clientData/>
  </xdr:twoCellAnchor>
  <xdr:twoCellAnchor>
    <xdr:from>
      <xdr:col>4</xdr:col>
      <xdr:colOff>9524</xdr:colOff>
      <xdr:row>9</xdr:row>
      <xdr:rowOff>152399</xdr:rowOff>
    </xdr:from>
    <xdr:to>
      <xdr:col>11</xdr:col>
      <xdr:colOff>266699</xdr:colOff>
      <xdr:row>20</xdr:row>
      <xdr:rowOff>190500</xdr:rowOff>
    </xdr:to>
    <xdr:sp macro="" textlink="">
      <xdr:nvSpPr>
        <xdr:cNvPr id="4" name="テキスト ボックス 3"/>
        <xdr:cNvSpPr txBox="1"/>
      </xdr:nvSpPr>
      <xdr:spPr>
        <a:xfrm>
          <a:off x="2752724" y="2295524"/>
          <a:ext cx="5057775" cy="2657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rgbClr val="FF0000"/>
              </a:solidFill>
            </a:rPr>
            <a:t>Sub Macro1()</a:t>
          </a:r>
        </a:p>
        <a:p>
          <a:r>
            <a:rPr kumimoji="1" lang="en-US" altLang="ja-JP" sz="1100"/>
            <a:t>'</a:t>
          </a:r>
        </a:p>
        <a:p>
          <a:r>
            <a:rPr kumimoji="1" lang="en-US" altLang="ja-JP" sz="1100"/>
            <a:t>' </a:t>
          </a:r>
          <a:r>
            <a:rPr kumimoji="1" lang="ja-JP" altLang="en-US" sz="1100"/>
            <a:t>足し算初歩</a:t>
          </a:r>
          <a:endParaRPr kumimoji="1" lang="en-US" altLang="ja-JP" sz="1100"/>
        </a:p>
        <a:p>
          <a:r>
            <a:rPr kumimoji="1" lang="en-US" altLang="ja-JP" sz="1100"/>
            <a:t>Cells(8, 3) = Cells(3, 3) + Cells(4, 3) + Cells(5, 3) + Cells(6, 3) + Cells(7, 3)</a:t>
          </a:r>
        </a:p>
        <a:p>
          <a:r>
            <a:rPr kumimoji="1" lang="en-US" altLang="ja-JP" sz="1100">
              <a:solidFill>
                <a:srgbClr val="FF0000"/>
              </a:solidFill>
            </a:rPr>
            <a:t>End Sub</a:t>
          </a:r>
        </a:p>
        <a:p>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t>実際に計算させるプログラムは赤い</a:t>
          </a:r>
          <a:r>
            <a:rPr kumimoji="1" lang="en-US" altLang="ja-JP" sz="1100">
              <a:solidFill>
                <a:srgbClr val="FF0000"/>
              </a:solidFill>
              <a:effectLst/>
              <a:latin typeface="+mn-lt"/>
              <a:ea typeface="+mn-ea"/>
              <a:cs typeface="+mn-cs"/>
            </a:rPr>
            <a:t>Sub Macro1()</a:t>
          </a:r>
          <a:r>
            <a:rPr kumimoji="1" lang="ja-JP" altLang="en-US" sz="1100">
              <a:solidFill>
                <a:srgbClr val="FF0000"/>
              </a:solidFill>
              <a:effectLst/>
              <a:latin typeface="+mn-lt"/>
              <a:ea typeface="+mn-ea"/>
              <a:cs typeface="+mn-cs"/>
            </a:rPr>
            <a:t>　と　</a:t>
          </a:r>
          <a:r>
            <a:rPr kumimoji="1" lang="en-US" altLang="ja-JP" sz="1100">
              <a:solidFill>
                <a:srgbClr val="FF0000"/>
              </a:solidFill>
              <a:effectLst/>
              <a:latin typeface="+mn-lt"/>
              <a:ea typeface="+mn-ea"/>
              <a:cs typeface="+mn-cs"/>
            </a:rPr>
            <a:t>End Sub</a:t>
          </a:r>
          <a:r>
            <a:rPr kumimoji="1" lang="ja-JP" altLang="en-US" sz="1100">
              <a:solidFill>
                <a:srgbClr val="FF0000"/>
              </a:solidFill>
              <a:effectLst/>
              <a:latin typeface="+mn-lt"/>
              <a:ea typeface="+mn-ea"/>
              <a:cs typeface="+mn-cs"/>
            </a:rPr>
            <a:t>　</a:t>
          </a:r>
          <a:r>
            <a:rPr kumimoji="1" lang="ja-JP" altLang="en-US" sz="1100">
              <a:solidFill>
                <a:sysClr val="windowText" lastClr="000000"/>
              </a:solidFill>
              <a:effectLst/>
              <a:latin typeface="+mn-lt"/>
              <a:ea typeface="+mn-ea"/>
              <a:cs typeface="+mn-cs"/>
            </a:rPr>
            <a:t>の間に書きます。</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列から</a:t>
          </a:r>
          <a:r>
            <a:rPr kumimoji="1" lang="en-US" altLang="ja-JP" sz="1100">
              <a:solidFill>
                <a:sysClr val="windowText" lastClr="000000"/>
              </a:solidFill>
              <a:effectLst/>
              <a:latin typeface="+mn-lt"/>
              <a:ea typeface="+mn-ea"/>
              <a:cs typeface="+mn-cs"/>
            </a:rPr>
            <a:t>7</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行列までのデータを足してその結果を</a:t>
          </a:r>
          <a:r>
            <a:rPr kumimoji="1" lang="en-US" altLang="ja-JP" sz="1100">
              <a:solidFill>
                <a:sysClr val="windowText" lastClr="000000"/>
              </a:solidFill>
              <a:effectLst/>
              <a:latin typeface="+mn-lt"/>
              <a:ea typeface="+mn-ea"/>
              <a:cs typeface="+mn-cs"/>
            </a:rPr>
            <a:t>8</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列に書き込みます。実際にはこのようなプログラムは有効ではありません。これは、</a:t>
          </a:r>
          <a:endParaRPr kumimoji="1" lang="en-US" altLang="ja-JP" sz="1100">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Cells(8, 3) = </a:t>
          </a:r>
          <a:r>
            <a:rPr kumimoji="1" lang="ja-JP" altLang="en-US" sz="1100">
              <a:solidFill>
                <a:schemeClr val="dk1"/>
              </a:solidFill>
              <a:effectLst/>
              <a:latin typeface="+mn-lt"/>
              <a:ea typeface="+mn-ea"/>
              <a:cs typeface="+mn-cs"/>
            </a:rPr>
            <a:t>３＋４＋６＋２＋５のことですから、このように書いた方が簡単です。なぜ、上のような例を示したかというとプログラムの有効な機能の一つである繰り返しを使うために、敢えて上のような例を示しました。</a:t>
          </a:r>
          <a:endParaRPr lang="ja-JP" altLang="ja-JP">
            <a:solidFill>
              <a:srgbClr val="FF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a:solidFill>
              <a:srgbClr val="FF0000"/>
            </a:solidFill>
            <a:effectLst/>
          </a:endParaRPr>
        </a:p>
        <a:p>
          <a:endParaRPr kumimoji="1" lang="ja-JP" altLang="en-US" sz="1100"/>
        </a:p>
      </xdr:txBody>
    </xdr:sp>
    <xdr:clientData/>
  </xdr:twoCellAnchor>
  <xdr:twoCellAnchor>
    <xdr:from>
      <xdr:col>12</xdr:col>
      <xdr:colOff>66675</xdr:colOff>
      <xdr:row>6</xdr:row>
      <xdr:rowOff>180975</xdr:rowOff>
    </xdr:from>
    <xdr:to>
      <xdr:col>19</xdr:col>
      <xdr:colOff>523875</xdr:colOff>
      <xdr:row>20</xdr:row>
      <xdr:rowOff>200025</xdr:rowOff>
    </xdr:to>
    <xdr:sp macro="" textlink="">
      <xdr:nvSpPr>
        <xdr:cNvPr id="5" name="テキスト ボックス 4"/>
        <xdr:cNvSpPr txBox="1"/>
      </xdr:nvSpPr>
      <xdr:spPr>
        <a:xfrm>
          <a:off x="8296275" y="1609725"/>
          <a:ext cx="525780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繰り返しを行うためにプログラムの最初に必要項目の指定を行います。</a:t>
          </a:r>
          <a:endParaRPr kumimoji="1" lang="en-US" altLang="ja-JP" sz="1100"/>
        </a:p>
        <a:p>
          <a:r>
            <a:rPr kumimoji="1" lang="en-US" altLang="ja-JP" sz="1100"/>
            <a:t>Sub Macro2()</a:t>
          </a:r>
        </a:p>
        <a:p>
          <a:r>
            <a:rPr kumimoji="1" lang="en-US" altLang="ja-JP" sz="1100"/>
            <a:t>' </a:t>
          </a:r>
          <a:r>
            <a:rPr kumimoji="1" lang="ja-JP" altLang="en-US" sz="1100"/>
            <a:t>繰り返しを使う計算法</a:t>
          </a:r>
        </a:p>
        <a:p>
          <a:r>
            <a:rPr kumimoji="1" lang="en-US" altLang="ja-JP" sz="1100"/>
            <a:t>Dim i As Integer  'i</a:t>
          </a:r>
          <a:r>
            <a:rPr kumimoji="1" lang="ja-JP" altLang="en-US" sz="1100"/>
            <a:t>を整数として指定します。</a:t>
          </a:r>
        </a:p>
        <a:p>
          <a:r>
            <a:rPr kumimoji="1" lang="en-US" altLang="ja-JP" sz="1100"/>
            <a:t>Dim s As Single  's</a:t>
          </a:r>
          <a:r>
            <a:rPr kumimoji="1" lang="ja-JP" altLang="en-US" sz="1100"/>
            <a:t>を実数として指定</a:t>
          </a:r>
        </a:p>
        <a:p>
          <a:endParaRPr kumimoji="1" lang="ja-JP" altLang="en-US" sz="1100"/>
        </a:p>
        <a:p>
          <a:r>
            <a:rPr kumimoji="1" lang="en-US" altLang="ja-JP" sz="1100"/>
            <a:t>s = 0</a:t>
          </a:r>
        </a:p>
        <a:p>
          <a:r>
            <a:rPr kumimoji="1" lang="en-US" altLang="ja-JP" sz="1100"/>
            <a:t>For i = 1 To 5   'For</a:t>
          </a:r>
          <a:r>
            <a:rPr kumimoji="1" lang="ja-JP" altLang="en-US" sz="1100"/>
            <a:t>と</a:t>
          </a:r>
          <a:r>
            <a:rPr kumimoji="1" lang="en-US" altLang="ja-JP" sz="1100"/>
            <a:t>Next</a:t>
          </a:r>
          <a:r>
            <a:rPr kumimoji="1" lang="ja-JP" altLang="en-US" sz="1100"/>
            <a:t>の間に書いてある計算を</a:t>
          </a:r>
          <a:r>
            <a:rPr kumimoji="1" lang="en-US" altLang="ja-JP" sz="1100"/>
            <a:t>i</a:t>
          </a:r>
          <a:r>
            <a:rPr kumimoji="1" lang="ja-JP" altLang="en-US" sz="1100"/>
            <a:t>が１から</a:t>
          </a:r>
          <a:r>
            <a:rPr kumimoji="1" lang="en-US" altLang="ja-JP" sz="1100"/>
            <a:t>5</a:t>
          </a:r>
          <a:r>
            <a:rPr kumimoji="1" lang="ja-JP" altLang="en-US" sz="1100"/>
            <a:t>まで繰り返します。</a:t>
          </a:r>
        </a:p>
        <a:p>
          <a:r>
            <a:rPr kumimoji="1" lang="en-US" altLang="ja-JP" sz="1100"/>
            <a:t>s = s + Cells(2 + i, 3)</a:t>
          </a:r>
          <a:r>
            <a:rPr kumimoji="1" lang="en-US" altLang="ja-JP" sz="1100" baseline="0"/>
            <a:t> '</a:t>
          </a:r>
          <a:r>
            <a:rPr kumimoji="1" lang="ja-JP" altLang="en-US" sz="1100" baseline="0"/>
            <a:t>最初は</a:t>
          </a:r>
          <a:r>
            <a:rPr kumimoji="1" lang="en-US" altLang="ja-JP" sz="1100" baseline="0"/>
            <a:t>i</a:t>
          </a:r>
          <a:r>
            <a:rPr kumimoji="1" lang="ja-JP" altLang="en-US" sz="1100" baseline="0"/>
            <a:t>＝１ですから、</a:t>
          </a:r>
          <a:r>
            <a:rPr kumimoji="1" lang="en-US" altLang="ja-JP" sz="1100" baseline="0"/>
            <a:t>Cells(3,3)</a:t>
          </a:r>
          <a:r>
            <a:rPr kumimoji="1" lang="ja-JP" altLang="en-US" sz="1100" baseline="0"/>
            <a:t>・・・最後は</a:t>
          </a:r>
          <a:r>
            <a:rPr kumimoji="1" lang="en-US" altLang="ja-JP" sz="1100" baseline="0"/>
            <a:t>i=5</a:t>
          </a:r>
          <a:r>
            <a:rPr kumimoji="1" lang="ja-JP" altLang="en-US" sz="1100" baseline="0"/>
            <a:t>ですから</a:t>
          </a:r>
          <a:endParaRPr kumimoji="1" lang="en-US" altLang="ja-JP" sz="1100" baseline="0"/>
        </a:p>
        <a:p>
          <a:r>
            <a:rPr kumimoji="1" lang="en-US" altLang="ja-JP" sz="1100"/>
            <a:t>Next i</a:t>
          </a:r>
          <a:r>
            <a:rPr kumimoji="1" lang="ja-JP" altLang="en-US" sz="1100"/>
            <a:t>　　　　　　　</a:t>
          </a:r>
          <a:r>
            <a:rPr kumimoji="1" lang="en-US" altLang="ja-JP" sz="1100"/>
            <a:t>'</a:t>
          </a:r>
          <a:r>
            <a:rPr kumimoji="1" lang="ja-JP" altLang="en-US" sz="1100"/>
            <a:t>　</a:t>
          </a:r>
          <a:r>
            <a:rPr kumimoji="1" lang="en-US" altLang="ja-JP" sz="1100"/>
            <a:t>Cells(7,3)</a:t>
          </a:r>
          <a:r>
            <a:rPr kumimoji="1" lang="ja-JP" altLang="en-US" sz="1100"/>
            <a:t>となります。</a:t>
          </a:r>
          <a:r>
            <a:rPr kumimoji="1" lang="en-US" altLang="ja-JP" sz="1100"/>
            <a:t>i</a:t>
          </a:r>
          <a:r>
            <a:rPr kumimoji="1" lang="ja-JP" altLang="en-US" sz="1100"/>
            <a:t>が</a:t>
          </a:r>
          <a:r>
            <a:rPr kumimoji="1" lang="en-US" altLang="ja-JP" sz="1100"/>
            <a:t>5</a:t>
          </a:r>
          <a:r>
            <a:rPr kumimoji="1" lang="ja-JP" altLang="en-US" sz="1100"/>
            <a:t>になると繰り返しは終わり</a:t>
          </a:r>
          <a:endParaRPr kumimoji="1" lang="en-US" altLang="ja-JP" sz="1100"/>
        </a:p>
        <a:p>
          <a:r>
            <a:rPr kumimoji="1" lang="en-US" altLang="ja-JP" sz="1100"/>
            <a:t>Cells(8, 3) = s</a:t>
          </a:r>
          <a:r>
            <a:rPr kumimoji="1" lang="ja-JP" altLang="en-US" sz="1100"/>
            <a:t>　　　　</a:t>
          </a:r>
          <a:r>
            <a:rPr kumimoji="1" lang="en-US" altLang="ja-JP" sz="1100"/>
            <a:t>' </a:t>
          </a:r>
          <a:r>
            <a:rPr kumimoji="1" lang="ja-JP" altLang="en-US" sz="1100"/>
            <a:t>計算されたｓの値が</a:t>
          </a:r>
          <a:r>
            <a:rPr kumimoji="1" lang="en-US" altLang="ja-JP" sz="1100">
              <a:solidFill>
                <a:schemeClr val="dk1"/>
              </a:solidFill>
              <a:effectLst/>
              <a:latin typeface="+mn-lt"/>
              <a:ea typeface="+mn-ea"/>
              <a:cs typeface="+mn-cs"/>
            </a:rPr>
            <a:t>Cells(8, 3) </a:t>
          </a:r>
          <a:r>
            <a:rPr kumimoji="1" lang="ja-JP" altLang="en-US" sz="1100">
              <a:solidFill>
                <a:schemeClr val="dk1"/>
              </a:solidFill>
              <a:effectLst/>
              <a:latin typeface="+mn-lt"/>
              <a:ea typeface="+mn-ea"/>
              <a:cs typeface="+mn-cs"/>
            </a:rPr>
            <a:t>に書き込まれます。</a:t>
          </a:r>
          <a:endParaRPr kumimoji="1" lang="en-US" altLang="ja-JP" sz="1100"/>
        </a:p>
        <a:p>
          <a:r>
            <a:rPr kumimoji="1" lang="en-US" altLang="ja-JP" sz="1100"/>
            <a:t>End Sub</a:t>
          </a:r>
        </a:p>
        <a:p>
          <a:endParaRPr kumimoji="1" lang="en-US" altLang="ja-JP" sz="1100"/>
        </a:p>
        <a:p>
          <a:r>
            <a:rPr kumimoji="1" lang="ja-JP" altLang="en-US" sz="1100"/>
            <a:t>これが使えると、データの数が</a:t>
          </a:r>
          <a:r>
            <a:rPr kumimoji="1" lang="en-US" altLang="ja-JP" sz="1100"/>
            <a:t>100</a:t>
          </a:r>
          <a:r>
            <a:rPr kumimoji="1" lang="ja-JP" altLang="en-US" sz="1100"/>
            <a:t>個でも</a:t>
          </a:r>
          <a:r>
            <a:rPr kumimoji="1" lang="en-US" altLang="ja-JP" sz="1100"/>
            <a:t>1000</a:t>
          </a:r>
          <a:r>
            <a:rPr kumimoji="1" lang="ja-JP" altLang="en-US" sz="1100"/>
            <a:t>個でもそれ以上でも同じプログラムで</a:t>
          </a:r>
          <a:r>
            <a:rPr kumimoji="1" lang="en-US" altLang="ja-JP" sz="1100">
              <a:solidFill>
                <a:schemeClr val="dk1"/>
              </a:solidFill>
              <a:effectLst/>
              <a:latin typeface="+mn-lt"/>
              <a:ea typeface="+mn-ea"/>
              <a:cs typeface="+mn-cs"/>
            </a:rPr>
            <a:t>For i = 1 To 5   </a:t>
          </a:r>
          <a:r>
            <a:rPr kumimoji="1" lang="ja-JP" altLang="en-US"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5</a:t>
          </a:r>
          <a:r>
            <a:rPr kumimoji="1" lang="ja-JP" altLang="en-US" sz="1100">
              <a:solidFill>
                <a:schemeClr val="dk1"/>
              </a:solidFill>
              <a:effectLst/>
              <a:latin typeface="+mn-lt"/>
              <a:ea typeface="+mn-ea"/>
              <a:cs typeface="+mn-cs"/>
            </a:rPr>
            <a:t>を</a:t>
          </a:r>
          <a:r>
            <a:rPr kumimoji="1" lang="en-US" altLang="ja-JP" sz="1100">
              <a:solidFill>
                <a:schemeClr val="dk1"/>
              </a:solidFill>
              <a:effectLst/>
              <a:latin typeface="+mn-lt"/>
              <a:ea typeface="+mn-ea"/>
              <a:cs typeface="+mn-cs"/>
            </a:rPr>
            <a:t>100</a:t>
          </a:r>
          <a:r>
            <a:rPr kumimoji="1" lang="ja-JP" altLang="en-US" sz="1100">
              <a:solidFill>
                <a:schemeClr val="dk1"/>
              </a:solidFill>
              <a:effectLst/>
              <a:latin typeface="+mn-lt"/>
              <a:ea typeface="+mn-ea"/>
              <a:cs typeface="+mn-cs"/>
            </a:rPr>
            <a:t>とか</a:t>
          </a:r>
          <a:r>
            <a:rPr kumimoji="1" lang="en-US" altLang="ja-JP" sz="1100">
              <a:solidFill>
                <a:schemeClr val="dk1"/>
              </a:solidFill>
              <a:effectLst/>
              <a:latin typeface="+mn-lt"/>
              <a:ea typeface="+mn-ea"/>
              <a:cs typeface="+mn-cs"/>
            </a:rPr>
            <a:t>1000</a:t>
          </a:r>
          <a:r>
            <a:rPr kumimoji="1" lang="ja-JP" altLang="en-US" sz="1100">
              <a:solidFill>
                <a:schemeClr val="dk1"/>
              </a:solidFill>
              <a:effectLst/>
              <a:latin typeface="+mn-lt"/>
              <a:ea typeface="+mn-ea"/>
              <a:cs typeface="+mn-cs"/>
            </a:rPr>
            <a:t>とかに変えれば良いので確かに便利です。</a:t>
          </a:r>
          <a:endParaRPr kumimoji="1" lang="en-US" altLang="ja-JP" sz="1100"/>
        </a:p>
        <a:p>
          <a:endParaRPr kumimoji="1" lang="ja-JP" altLang="en-US" sz="1100"/>
        </a:p>
      </xdr:txBody>
    </xdr:sp>
    <xdr:clientData/>
  </xdr:twoCellAnchor>
  <xdr:twoCellAnchor>
    <xdr:from>
      <xdr:col>7</xdr:col>
      <xdr:colOff>38100</xdr:colOff>
      <xdr:row>50</xdr:row>
      <xdr:rowOff>76200</xdr:rowOff>
    </xdr:from>
    <xdr:to>
      <xdr:col>12</xdr:col>
      <xdr:colOff>171450</xdr:colOff>
      <xdr:row>56</xdr:row>
      <xdr:rowOff>133350</xdr:rowOff>
    </xdr:to>
    <xdr:sp macro="" textlink="">
      <xdr:nvSpPr>
        <xdr:cNvPr id="6" name="テキスト ボックス 5"/>
        <xdr:cNvSpPr txBox="1"/>
      </xdr:nvSpPr>
      <xdr:spPr>
        <a:xfrm>
          <a:off x="4838700" y="11744325"/>
          <a:ext cx="3562350" cy="148590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小学</a:t>
          </a:r>
          <a:r>
            <a:rPr kumimoji="1" lang="en-US" altLang="ja-JP" sz="1100"/>
            <a:t>4</a:t>
          </a:r>
          <a:r>
            <a:rPr kumimoji="1" lang="ja-JP" altLang="en-US" sz="1100"/>
            <a:t>年生の</a:t>
          </a:r>
          <a:r>
            <a:rPr kumimoji="1" lang="en-US" altLang="ja-JP" sz="1100"/>
            <a:t>A,B,C</a:t>
          </a:r>
          <a:r>
            <a:rPr kumimoji="1" lang="ja-JP" altLang="en-US" sz="1100"/>
            <a:t>の</a:t>
          </a:r>
          <a:r>
            <a:rPr kumimoji="1" lang="en-US" altLang="ja-JP" sz="1100"/>
            <a:t>3</a:t>
          </a:r>
          <a:r>
            <a:rPr kumimoji="1" lang="ja-JP" altLang="en-US" sz="1100"/>
            <a:t>クラスは生徒数が</a:t>
          </a:r>
          <a:r>
            <a:rPr kumimoji="1" lang="en-US" altLang="ja-JP" sz="1100"/>
            <a:t>20</a:t>
          </a:r>
          <a:r>
            <a:rPr kumimoji="1" lang="ja-JP" altLang="en-US" sz="1100"/>
            <a:t>名です。その身長を示した表が左にあります。</a:t>
          </a:r>
          <a:endParaRPr kumimoji="1" lang="en-US" altLang="ja-JP" sz="1100"/>
        </a:p>
        <a:p>
          <a:r>
            <a:rPr kumimoji="1" lang="ja-JP" altLang="en-US" sz="1100"/>
            <a:t>（１）クラスごとの平均を求めなさい。</a:t>
          </a:r>
          <a:endParaRPr kumimoji="1" lang="en-US" altLang="ja-JP" sz="1100"/>
        </a:p>
        <a:p>
          <a:endParaRPr kumimoji="1" lang="en-US" altLang="ja-JP" sz="1100"/>
        </a:p>
        <a:p>
          <a:r>
            <a:rPr kumimoji="1" lang="ja-JP" altLang="en-US" sz="1100"/>
            <a:t>（２）クラスごとの平均を用いて、全体の平均を求めなさい。</a:t>
          </a:r>
        </a:p>
      </xdr:txBody>
    </xdr:sp>
    <xdr:clientData/>
  </xdr:twoCellAnchor>
  <xdr:twoCellAnchor>
    <xdr:from>
      <xdr:col>4</xdr:col>
      <xdr:colOff>38100</xdr:colOff>
      <xdr:row>1</xdr:row>
      <xdr:rowOff>19050</xdr:rowOff>
    </xdr:from>
    <xdr:to>
      <xdr:col>11</xdr:col>
      <xdr:colOff>438150</xdr:colOff>
      <xdr:row>8</xdr:row>
      <xdr:rowOff>219075</xdr:rowOff>
    </xdr:to>
    <xdr:sp macro="" textlink="">
      <xdr:nvSpPr>
        <xdr:cNvPr id="7" name="テキスト ボックス 6"/>
        <xdr:cNvSpPr txBox="1"/>
      </xdr:nvSpPr>
      <xdr:spPr>
        <a:xfrm>
          <a:off x="2781300" y="257175"/>
          <a:ext cx="520065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左の</a:t>
          </a:r>
          <a:r>
            <a:rPr kumimoji="1" lang="en-US" altLang="ja-JP" sz="1100"/>
            <a:t>5</a:t>
          </a:r>
          <a:r>
            <a:rPr kumimoji="1" lang="ja-JP" altLang="en-US" sz="1100"/>
            <a:t>つのデータは</a:t>
          </a:r>
          <a:r>
            <a:rPr kumimoji="1" lang="en-US" altLang="ja-JP" sz="1100"/>
            <a:t>3</a:t>
          </a:r>
          <a:r>
            <a:rPr kumimoji="1" lang="ja-JP" altLang="en-US" sz="1100"/>
            <a:t>行</a:t>
          </a:r>
          <a:r>
            <a:rPr kumimoji="1" lang="en-US" altLang="ja-JP" sz="1100"/>
            <a:t>3</a:t>
          </a:r>
          <a:r>
            <a:rPr kumimoji="1" lang="ja-JP" altLang="en-US" sz="1100"/>
            <a:t>列から</a:t>
          </a:r>
          <a:r>
            <a:rPr kumimoji="1" lang="en-US" altLang="ja-JP" sz="1100"/>
            <a:t>7</a:t>
          </a:r>
          <a:r>
            <a:rPr kumimoji="1" lang="ja-JP" altLang="en-US" sz="1100"/>
            <a:t>行</a:t>
          </a:r>
          <a:r>
            <a:rPr kumimoji="1" lang="en-US" altLang="ja-JP" sz="1100"/>
            <a:t>3</a:t>
          </a:r>
          <a:r>
            <a:rPr kumimoji="1" lang="ja-JP" altLang="en-US" sz="1100"/>
            <a:t>列までに格納されています。これらのデータを順に足す計算は３＋４＋６＋２＋５です。これをプログラムにより計算してみます。計算機にデータが入っている位置</a:t>
          </a:r>
          <a:r>
            <a:rPr kumimoji="1" lang="en-US" altLang="ja-JP" sz="1100"/>
            <a:t>(</a:t>
          </a:r>
          <a:r>
            <a:rPr kumimoji="1" lang="ja-JP" altLang="en-US" sz="1100"/>
            <a:t>番地</a:t>
          </a:r>
          <a:r>
            <a:rPr kumimoji="1" lang="en-US" altLang="ja-JP" sz="1100"/>
            <a:t>)</a:t>
          </a:r>
          <a:r>
            <a:rPr kumimoji="1" lang="ja-JP" altLang="en-US" sz="1100"/>
            <a:t>を指定するとそのデータが呼び出されて計算されます。</a:t>
          </a:r>
          <a:r>
            <a:rPr kumimoji="1" lang="en-US" altLang="ja-JP" sz="1100"/>
            <a:t>3</a:t>
          </a:r>
          <a:r>
            <a:rPr kumimoji="1" lang="ja-JP" altLang="en-US" sz="1100"/>
            <a:t>行</a:t>
          </a:r>
          <a:r>
            <a:rPr kumimoji="1" lang="en-US" altLang="ja-JP" sz="1100"/>
            <a:t>3</a:t>
          </a:r>
          <a:r>
            <a:rPr kumimoji="1" lang="ja-JP" altLang="en-US" sz="1100"/>
            <a:t>列の値＋</a:t>
          </a:r>
          <a:r>
            <a:rPr kumimoji="1" lang="en-US" altLang="ja-JP" sz="1100"/>
            <a:t>4</a:t>
          </a:r>
          <a:r>
            <a:rPr kumimoji="1" lang="ja-JP" altLang="en-US" sz="1100"/>
            <a:t>行</a:t>
          </a:r>
          <a:r>
            <a:rPr kumimoji="1" lang="en-US" altLang="ja-JP" sz="1100"/>
            <a:t>3</a:t>
          </a:r>
          <a:r>
            <a:rPr kumimoji="1" lang="ja-JP" altLang="en-US" sz="1100"/>
            <a:t>列の値＝３＋４＝７というように計算されます。位置を指定する一つの方法として、</a:t>
          </a:r>
          <a:r>
            <a:rPr kumimoji="1" lang="en-US" altLang="ja-JP" sz="1100"/>
            <a:t>Cells(3,3)</a:t>
          </a:r>
          <a:r>
            <a:rPr kumimoji="1" lang="ja-JP" altLang="en-US" sz="1100"/>
            <a:t>：（</a:t>
          </a:r>
          <a:r>
            <a:rPr kumimoji="1" lang="en-US" altLang="ja-JP" sz="1100"/>
            <a:t>3</a:t>
          </a:r>
          <a:r>
            <a:rPr kumimoji="1" lang="ja-JP" altLang="en-US" sz="1100"/>
            <a:t>行</a:t>
          </a:r>
          <a:r>
            <a:rPr kumimoji="1" lang="en-US" altLang="ja-JP" sz="1100"/>
            <a:t>3</a:t>
          </a:r>
          <a:r>
            <a:rPr kumimoji="1" lang="ja-JP" altLang="en-US" sz="1100"/>
            <a:t>列の内容）のような指定の仕方があります。これを使うと、</a:t>
          </a:r>
          <a:r>
            <a:rPr kumimoji="1" lang="en-US" altLang="ja-JP" sz="1100"/>
            <a:t>Cells(3,3)+Cells(4,3)</a:t>
          </a:r>
          <a:r>
            <a:rPr kumimoji="1" lang="ja-JP" altLang="en-US" sz="1100"/>
            <a:t>＋・・・のようにプログラムを書くと計算結果の</a:t>
          </a:r>
          <a:r>
            <a:rPr kumimoji="1" lang="en-US" altLang="ja-JP" sz="1100"/>
            <a:t>20</a:t>
          </a:r>
          <a:r>
            <a:rPr kumimoji="1" lang="ja-JP" altLang="en-US" sz="1100"/>
            <a:t>が得られます。</a:t>
          </a:r>
          <a:endParaRPr kumimoji="1" lang="en-US" altLang="ja-JP" sz="1100"/>
        </a:p>
        <a:p>
          <a:endParaRPr kumimoji="1" lang="en-US" altLang="ja-JP" sz="1100"/>
        </a:p>
      </xdr:txBody>
    </xdr:sp>
    <xdr:clientData/>
  </xdr:twoCellAnchor>
  <xdr:twoCellAnchor>
    <xdr:from>
      <xdr:col>4</xdr:col>
      <xdr:colOff>9524</xdr:colOff>
      <xdr:row>9</xdr:row>
      <xdr:rowOff>152399</xdr:rowOff>
    </xdr:from>
    <xdr:to>
      <xdr:col>11</xdr:col>
      <xdr:colOff>266699</xdr:colOff>
      <xdr:row>20</xdr:row>
      <xdr:rowOff>190500</xdr:rowOff>
    </xdr:to>
    <xdr:sp macro="" textlink="">
      <xdr:nvSpPr>
        <xdr:cNvPr id="8" name="テキスト ボックス 7"/>
        <xdr:cNvSpPr txBox="1"/>
      </xdr:nvSpPr>
      <xdr:spPr>
        <a:xfrm>
          <a:off x="2752724" y="2295524"/>
          <a:ext cx="5057775" cy="2657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rgbClr val="FF0000"/>
              </a:solidFill>
            </a:rPr>
            <a:t>Sub Macro1()</a:t>
          </a:r>
        </a:p>
        <a:p>
          <a:r>
            <a:rPr kumimoji="1" lang="en-US" altLang="ja-JP" sz="1100"/>
            <a:t>'</a:t>
          </a:r>
        </a:p>
        <a:p>
          <a:r>
            <a:rPr kumimoji="1" lang="en-US" altLang="ja-JP" sz="1100"/>
            <a:t>' </a:t>
          </a:r>
          <a:r>
            <a:rPr kumimoji="1" lang="ja-JP" altLang="en-US" sz="1100"/>
            <a:t>足し算初歩</a:t>
          </a:r>
          <a:endParaRPr kumimoji="1" lang="en-US" altLang="ja-JP" sz="1100"/>
        </a:p>
        <a:p>
          <a:r>
            <a:rPr kumimoji="1" lang="en-US" altLang="ja-JP" sz="1100"/>
            <a:t>Cells(8, 3) = Cells(3, 3) + Cells(4, 3) + Cells(5, 3) + Cells(6, 3) + Cells(7, 3)</a:t>
          </a:r>
        </a:p>
        <a:p>
          <a:r>
            <a:rPr kumimoji="1" lang="en-US" altLang="ja-JP" sz="1100">
              <a:solidFill>
                <a:srgbClr val="FF0000"/>
              </a:solidFill>
            </a:rPr>
            <a:t>End Sub</a:t>
          </a:r>
        </a:p>
        <a:p>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t>実際に計算させるプログラムは赤い</a:t>
          </a:r>
          <a:r>
            <a:rPr kumimoji="1" lang="en-US" altLang="ja-JP" sz="1100">
              <a:solidFill>
                <a:srgbClr val="FF0000"/>
              </a:solidFill>
              <a:effectLst/>
              <a:latin typeface="+mn-lt"/>
              <a:ea typeface="+mn-ea"/>
              <a:cs typeface="+mn-cs"/>
            </a:rPr>
            <a:t>Sub Macro1()</a:t>
          </a:r>
          <a:r>
            <a:rPr kumimoji="1" lang="ja-JP" altLang="en-US" sz="1100">
              <a:solidFill>
                <a:srgbClr val="FF0000"/>
              </a:solidFill>
              <a:effectLst/>
              <a:latin typeface="+mn-lt"/>
              <a:ea typeface="+mn-ea"/>
              <a:cs typeface="+mn-cs"/>
            </a:rPr>
            <a:t>　と　</a:t>
          </a:r>
          <a:r>
            <a:rPr kumimoji="1" lang="en-US" altLang="ja-JP" sz="1100">
              <a:solidFill>
                <a:srgbClr val="FF0000"/>
              </a:solidFill>
              <a:effectLst/>
              <a:latin typeface="+mn-lt"/>
              <a:ea typeface="+mn-ea"/>
              <a:cs typeface="+mn-cs"/>
            </a:rPr>
            <a:t>End Sub</a:t>
          </a:r>
          <a:r>
            <a:rPr kumimoji="1" lang="ja-JP" altLang="en-US" sz="1100">
              <a:solidFill>
                <a:srgbClr val="FF0000"/>
              </a:solidFill>
              <a:effectLst/>
              <a:latin typeface="+mn-lt"/>
              <a:ea typeface="+mn-ea"/>
              <a:cs typeface="+mn-cs"/>
            </a:rPr>
            <a:t>　</a:t>
          </a:r>
          <a:r>
            <a:rPr kumimoji="1" lang="ja-JP" altLang="en-US" sz="1100">
              <a:solidFill>
                <a:sysClr val="windowText" lastClr="000000"/>
              </a:solidFill>
              <a:effectLst/>
              <a:latin typeface="+mn-lt"/>
              <a:ea typeface="+mn-ea"/>
              <a:cs typeface="+mn-cs"/>
            </a:rPr>
            <a:t>の間に書きます。</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列から</a:t>
          </a:r>
          <a:r>
            <a:rPr kumimoji="1" lang="en-US" altLang="ja-JP" sz="1100">
              <a:solidFill>
                <a:sysClr val="windowText" lastClr="000000"/>
              </a:solidFill>
              <a:effectLst/>
              <a:latin typeface="+mn-lt"/>
              <a:ea typeface="+mn-ea"/>
              <a:cs typeface="+mn-cs"/>
            </a:rPr>
            <a:t>7</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行列までのデータを足してその結果を</a:t>
          </a:r>
          <a:r>
            <a:rPr kumimoji="1" lang="en-US" altLang="ja-JP" sz="1100">
              <a:solidFill>
                <a:sysClr val="windowText" lastClr="000000"/>
              </a:solidFill>
              <a:effectLst/>
              <a:latin typeface="+mn-lt"/>
              <a:ea typeface="+mn-ea"/>
              <a:cs typeface="+mn-cs"/>
            </a:rPr>
            <a:t>8</a:t>
          </a:r>
          <a:r>
            <a:rPr kumimoji="1" lang="ja-JP" altLang="en-US" sz="1100">
              <a:solidFill>
                <a:sysClr val="windowText" lastClr="000000"/>
              </a:solidFill>
              <a:effectLst/>
              <a:latin typeface="+mn-lt"/>
              <a:ea typeface="+mn-ea"/>
              <a:cs typeface="+mn-cs"/>
            </a:rPr>
            <a:t>行</a:t>
          </a:r>
          <a:r>
            <a:rPr kumimoji="1" lang="en-US" altLang="ja-JP" sz="1100">
              <a:solidFill>
                <a:sysClr val="windowText" lastClr="000000"/>
              </a:solidFill>
              <a:effectLst/>
              <a:latin typeface="+mn-lt"/>
              <a:ea typeface="+mn-ea"/>
              <a:cs typeface="+mn-cs"/>
            </a:rPr>
            <a:t>3</a:t>
          </a:r>
          <a:r>
            <a:rPr kumimoji="1" lang="ja-JP" altLang="en-US" sz="1100">
              <a:solidFill>
                <a:sysClr val="windowText" lastClr="000000"/>
              </a:solidFill>
              <a:effectLst/>
              <a:latin typeface="+mn-lt"/>
              <a:ea typeface="+mn-ea"/>
              <a:cs typeface="+mn-cs"/>
            </a:rPr>
            <a:t>列に書き込みます。実際にはこのようなプログラムは有効ではありません。これは、</a:t>
          </a:r>
          <a:endParaRPr kumimoji="1" lang="en-US" altLang="ja-JP" sz="1100">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Cells(8, 3) = </a:t>
          </a:r>
          <a:r>
            <a:rPr kumimoji="1" lang="ja-JP" altLang="en-US" sz="1100">
              <a:solidFill>
                <a:schemeClr val="dk1"/>
              </a:solidFill>
              <a:effectLst/>
              <a:latin typeface="+mn-lt"/>
              <a:ea typeface="+mn-ea"/>
              <a:cs typeface="+mn-cs"/>
            </a:rPr>
            <a:t>３＋４＋６＋２＋５のことですから、このように書いた方が簡単です。なぜ、上のような例を示したかというとプログラムの有効な機能の一つである繰り返しを使うために、敢えて上のような例を示しました。</a:t>
          </a:r>
          <a:endParaRPr lang="ja-JP" altLang="ja-JP">
            <a:solidFill>
              <a:srgbClr val="FF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a:solidFill>
              <a:srgbClr val="FF0000"/>
            </a:solidFill>
            <a:effectLst/>
          </a:endParaRPr>
        </a:p>
        <a:p>
          <a:endParaRPr kumimoji="1" lang="ja-JP" altLang="en-US" sz="1100"/>
        </a:p>
      </xdr:txBody>
    </xdr:sp>
    <xdr:clientData/>
  </xdr:twoCellAnchor>
  <xdr:twoCellAnchor>
    <xdr:from>
      <xdr:col>12</xdr:col>
      <xdr:colOff>66675</xdr:colOff>
      <xdr:row>6</xdr:row>
      <xdr:rowOff>180975</xdr:rowOff>
    </xdr:from>
    <xdr:to>
      <xdr:col>19</xdr:col>
      <xdr:colOff>523875</xdr:colOff>
      <xdr:row>20</xdr:row>
      <xdr:rowOff>200025</xdr:rowOff>
    </xdr:to>
    <xdr:sp macro="" textlink="">
      <xdr:nvSpPr>
        <xdr:cNvPr id="9" name="テキスト ボックス 8"/>
        <xdr:cNvSpPr txBox="1"/>
      </xdr:nvSpPr>
      <xdr:spPr>
        <a:xfrm>
          <a:off x="8296275" y="1609725"/>
          <a:ext cx="525780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繰り返しを行うためにプログラムの最初に必要項目の指定を行います。</a:t>
          </a:r>
          <a:endParaRPr kumimoji="1" lang="en-US" altLang="ja-JP" sz="1100"/>
        </a:p>
        <a:p>
          <a:r>
            <a:rPr kumimoji="1" lang="en-US" altLang="ja-JP" sz="1100"/>
            <a:t>Sub Macro2()</a:t>
          </a:r>
        </a:p>
        <a:p>
          <a:r>
            <a:rPr kumimoji="1" lang="en-US" altLang="ja-JP" sz="1100"/>
            <a:t>' </a:t>
          </a:r>
          <a:r>
            <a:rPr kumimoji="1" lang="ja-JP" altLang="en-US" sz="1100"/>
            <a:t>繰り返しを使う計算法</a:t>
          </a:r>
        </a:p>
        <a:p>
          <a:r>
            <a:rPr kumimoji="1" lang="en-US" altLang="ja-JP" sz="1100"/>
            <a:t>Dim i As Integer  'i</a:t>
          </a:r>
          <a:r>
            <a:rPr kumimoji="1" lang="ja-JP" altLang="en-US" sz="1100"/>
            <a:t>を整数として指定します。</a:t>
          </a:r>
        </a:p>
        <a:p>
          <a:r>
            <a:rPr kumimoji="1" lang="en-US" altLang="ja-JP" sz="1100"/>
            <a:t>Dim s As Single  's</a:t>
          </a:r>
          <a:r>
            <a:rPr kumimoji="1" lang="ja-JP" altLang="en-US" sz="1100"/>
            <a:t>を実数として指定</a:t>
          </a:r>
        </a:p>
        <a:p>
          <a:endParaRPr kumimoji="1" lang="ja-JP" altLang="en-US" sz="1100"/>
        </a:p>
        <a:p>
          <a:r>
            <a:rPr kumimoji="1" lang="en-US" altLang="ja-JP" sz="1100"/>
            <a:t>s = 0</a:t>
          </a:r>
        </a:p>
        <a:p>
          <a:r>
            <a:rPr kumimoji="1" lang="en-US" altLang="ja-JP" sz="1100"/>
            <a:t>For i = 1 To 5   'For</a:t>
          </a:r>
          <a:r>
            <a:rPr kumimoji="1" lang="ja-JP" altLang="en-US" sz="1100"/>
            <a:t>と</a:t>
          </a:r>
          <a:r>
            <a:rPr kumimoji="1" lang="en-US" altLang="ja-JP" sz="1100"/>
            <a:t>Next</a:t>
          </a:r>
          <a:r>
            <a:rPr kumimoji="1" lang="ja-JP" altLang="en-US" sz="1100"/>
            <a:t>の間に書いてある計算を</a:t>
          </a:r>
          <a:r>
            <a:rPr kumimoji="1" lang="en-US" altLang="ja-JP" sz="1100"/>
            <a:t>i</a:t>
          </a:r>
          <a:r>
            <a:rPr kumimoji="1" lang="ja-JP" altLang="en-US" sz="1100"/>
            <a:t>が１から</a:t>
          </a:r>
          <a:r>
            <a:rPr kumimoji="1" lang="en-US" altLang="ja-JP" sz="1100"/>
            <a:t>5</a:t>
          </a:r>
          <a:r>
            <a:rPr kumimoji="1" lang="ja-JP" altLang="en-US" sz="1100"/>
            <a:t>まで繰り返します。</a:t>
          </a:r>
        </a:p>
        <a:p>
          <a:r>
            <a:rPr kumimoji="1" lang="en-US" altLang="ja-JP" sz="1100"/>
            <a:t>s = s + Cells(2 + i, 3)</a:t>
          </a:r>
          <a:r>
            <a:rPr kumimoji="1" lang="en-US" altLang="ja-JP" sz="1100" baseline="0"/>
            <a:t> '</a:t>
          </a:r>
          <a:r>
            <a:rPr kumimoji="1" lang="ja-JP" altLang="en-US" sz="1100" baseline="0"/>
            <a:t>最初は</a:t>
          </a:r>
          <a:r>
            <a:rPr kumimoji="1" lang="en-US" altLang="ja-JP" sz="1100" baseline="0"/>
            <a:t>i</a:t>
          </a:r>
          <a:r>
            <a:rPr kumimoji="1" lang="ja-JP" altLang="en-US" sz="1100" baseline="0"/>
            <a:t>＝１ですから、</a:t>
          </a:r>
          <a:r>
            <a:rPr kumimoji="1" lang="en-US" altLang="ja-JP" sz="1100" baseline="0"/>
            <a:t>Cells(3,3)</a:t>
          </a:r>
          <a:r>
            <a:rPr kumimoji="1" lang="ja-JP" altLang="en-US" sz="1100" baseline="0"/>
            <a:t>・・・最後は</a:t>
          </a:r>
          <a:r>
            <a:rPr kumimoji="1" lang="en-US" altLang="ja-JP" sz="1100" baseline="0"/>
            <a:t>i=5</a:t>
          </a:r>
          <a:r>
            <a:rPr kumimoji="1" lang="ja-JP" altLang="en-US" sz="1100" baseline="0"/>
            <a:t>ですから</a:t>
          </a:r>
          <a:endParaRPr kumimoji="1" lang="en-US" altLang="ja-JP" sz="1100" baseline="0"/>
        </a:p>
        <a:p>
          <a:r>
            <a:rPr kumimoji="1" lang="en-US" altLang="ja-JP" sz="1100"/>
            <a:t>Next i</a:t>
          </a:r>
          <a:r>
            <a:rPr kumimoji="1" lang="ja-JP" altLang="en-US" sz="1100"/>
            <a:t>　　　　　　　</a:t>
          </a:r>
          <a:r>
            <a:rPr kumimoji="1" lang="en-US" altLang="ja-JP" sz="1100"/>
            <a:t>'</a:t>
          </a:r>
          <a:r>
            <a:rPr kumimoji="1" lang="ja-JP" altLang="en-US" sz="1100"/>
            <a:t>　</a:t>
          </a:r>
          <a:r>
            <a:rPr kumimoji="1" lang="en-US" altLang="ja-JP" sz="1100"/>
            <a:t>Cells(7,3)</a:t>
          </a:r>
          <a:r>
            <a:rPr kumimoji="1" lang="ja-JP" altLang="en-US" sz="1100"/>
            <a:t>となります。</a:t>
          </a:r>
          <a:r>
            <a:rPr kumimoji="1" lang="en-US" altLang="ja-JP" sz="1100"/>
            <a:t>i</a:t>
          </a:r>
          <a:r>
            <a:rPr kumimoji="1" lang="ja-JP" altLang="en-US" sz="1100"/>
            <a:t>が</a:t>
          </a:r>
          <a:r>
            <a:rPr kumimoji="1" lang="en-US" altLang="ja-JP" sz="1100"/>
            <a:t>5</a:t>
          </a:r>
          <a:r>
            <a:rPr kumimoji="1" lang="ja-JP" altLang="en-US" sz="1100"/>
            <a:t>になると繰り返しは終わり</a:t>
          </a:r>
          <a:endParaRPr kumimoji="1" lang="en-US" altLang="ja-JP" sz="1100"/>
        </a:p>
        <a:p>
          <a:r>
            <a:rPr kumimoji="1" lang="en-US" altLang="ja-JP" sz="1100"/>
            <a:t>Cells(8, 3) = s</a:t>
          </a:r>
          <a:r>
            <a:rPr kumimoji="1" lang="ja-JP" altLang="en-US" sz="1100"/>
            <a:t>　　　　</a:t>
          </a:r>
          <a:r>
            <a:rPr kumimoji="1" lang="en-US" altLang="ja-JP" sz="1100"/>
            <a:t>' </a:t>
          </a:r>
          <a:r>
            <a:rPr kumimoji="1" lang="ja-JP" altLang="en-US" sz="1100"/>
            <a:t>計算されたｓの値が</a:t>
          </a:r>
          <a:r>
            <a:rPr kumimoji="1" lang="en-US" altLang="ja-JP" sz="1100">
              <a:solidFill>
                <a:schemeClr val="dk1"/>
              </a:solidFill>
              <a:effectLst/>
              <a:latin typeface="+mn-lt"/>
              <a:ea typeface="+mn-ea"/>
              <a:cs typeface="+mn-cs"/>
            </a:rPr>
            <a:t>Cells(8, 3) </a:t>
          </a:r>
          <a:r>
            <a:rPr kumimoji="1" lang="ja-JP" altLang="en-US" sz="1100">
              <a:solidFill>
                <a:schemeClr val="dk1"/>
              </a:solidFill>
              <a:effectLst/>
              <a:latin typeface="+mn-lt"/>
              <a:ea typeface="+mn-ea"/>
              <a:cs typeface="+mn-cs"/>
            </a:rPr>
            <a:t>に書き込まれます。</a:t>
          </a:r>
          <a:endParaRPr kumimoji="1" lang="en-US" altLang="ja-JP" sz="1100"/>
        </a:p>
        <a:p>
          <a:r>
            <a:rPr kumimoji="1" lang="en-US" altLang="ja-JP" sz="1100"/>
            <a:t>End Sub</a:t>
          </a:r>
        </a:p>
        <a:p>
          <a:endParaRPr kumimoji="1" lang="en-US" altLang="ja-JP" sz="1100"/>
        </a:p>
        <a:p>
          <a:r>
            <a:rPr kumimoji="1" lang="ja-JP" altLang="en-US" sz="1100"/>
            <a:t>これが使えると、データの数が</a:t>
          </a:r>
          <a:r>
            <a:rPr kumimoji="1" lang="en-US" altLang="ja-JP" sz="1100"/>
            <a:t>100</a:t>
          </a:r>
          <a:r>
            <a:rPr kumimoji="1" lang="ja-JP" altLang="en-US" sz="1100"/>
            <a:t>個でも</a:t>
          </a:r>
          <a:r>
            <a:rPr kumimoji="1" lang="en-US" altLang="ja-JP" sz="1100"/>
            <a:t>1000</a:t>
          </a:r>
          <a:r>
            <a:rPr kumimoji="1" lang="ja-JP" altLang="en-US" sz="1100"/>
            <a:t>個でもそれ以上でも同じプログラムで</a:t>
          </a:r>
          <a:r>
            <a:rPr kumimoji="1" lang="en-US" altLang="ja-JP" sz="1100">
              <a:solidFill>
                <a:schemeClr val="dk1"/>
              </a:solidFill>
              <a:effectLst/>
              <a:latin typeface="+mn-lt"/>
              <a:ea typeface="+mn-ea"/>
              <a:cs typeface="+mn-cs"/>
            </a:rPr>
            <a:t>For i = 1 To 5   </a:t>
          </a:r>
          <a:r>
            <a:rPr kumimoji="1" lang="ja-JP" altLang="en-US"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5</a:t>
          </a:r>
          <a:r>
            <a:rPr kumimoji="1" lang="ja-JP" altLang="en-US" sz="1100">
              <a:solidFill>
                <a:schemeClr val="dk1"/>
              </a:solidFill>
              <a:effectLst/>
              <a:latin typeface="+mn-lt"/>
              <a:ea typeface="+mn-ea"/>
              <a:cs typeface="+mn-cs"/>
            </a:rPr>
            <a:t>を</a:t>
          </a:r>
          <a:r>
            <a:rPr kumimoji="1" lang="en-US" altLang="ja-JP" sz="1100">
              <a:solidFill>
                <a:schemeClr val="dk1"/>
              </a:solidFill>
              <a:effectLst/>
              <a:latin typeface="+mn-lt"/>
              <a:ea typeface="+mn-ea"/>
              <a:cs typeface="+mn-cs"/>
            </a:rPr>
            <a:t>100</a:t>
          </a:r>
          <a:r>
            <a:rPr kumimoji="1" lang="ja-JP" altLang="en-US" sz="1100">
              <a:solidFill>
                <a:schemeClr val="dk1"/>
              </a:solidFill>
              <a:effectLst/>
              <a:latin typeface="+mn-lt"/>
              <a:ea typeface="+mn-ea"/>
              <a:cs typeface="+mn-cs"/>
            </a:rPr>
            <a:t>とか</a:t>
          </a:r>
          <a:r>
            <a:rPr kumimoji="1" lang="en-US" altLang="ja-JP" sz="1100">
              <a:solidFill>
                <a:schemeClr val="dk1"/>
              </a:solidFill>
              <a:effectLst/>
              <a:latin typeface="+mn-lt"/>
              <a:ea typeface="+mn-ea"/>
              <a:cs typeface="+mn-cs"/>
            </a:rPr>
            <a:t>1000</a:t>
          </a:r>
          <a:r>
            <a:rPr kumimoji="1" lang="ja-JP" altLang="en-US" sz="1100">
              <a:solidFill>
                <a:schemeClr val="dk1"/>
              </a:solidFill>
              <a:effectLst/>
              <a:latin typeface="+mn-lt"/>
              <a:ea typeface="+mn-ea"/>
              <a:cs typeface="+mn-cs"/>
            </a:rPr>
            <a:t>とかに変えれば良いので確かに便利です。</a:t>
          </a:r>
          <a:endParaRPr kumimoji="1" lang="en-US" altLang="ja-JP" sz="1100"/>
        </a:p>
        <a:p>
          <a:endParaRPr kumimoji="1" lang="ja-JP" altLang="en-US" sz="1100"/>
        </a:p>
      </xdr:txBody>
    </xdr:sp>
    <xdr:clientData/>
  </xdr:twoCellAnchor>
  <xdr:twoCellAnchor>
    <xdr:from>
      <xdr:col>7</xdr:col>
      <xdr:colOff>76199</xdr:colOff>
      <xdr:row>57</xdr:row>
      <xdr:rowOff>180975</xdr:rowOff>
    </xdr:from>
    <xdr:to>
      <xdr:col>14</xdr:col>
      <xdr:colOff>38100</xdr:colOff>
      <xdr:row>83</xdr:row>
      <xdr:rowOff>209550</xdr:rowOff>
    </xdr:to>
    <xdr:sp macro="" textlink="">
      <xdr:nvSpPr>
        <xdr:cNvPr id="10" name="テキスト ボックス 9"/>
        <xdr:cNvSpPr txBox="1"/>
      </xdr:nvSpPr>
      <xdr:spPr>
        <a:xfrm>
          <a:off x="4876799" y="13754100"/>
          <a:ext cx="4762501" cy="6219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Sub Macro1()</a:t>
          </a:r>
        </a:p>
        <a:p>
          <a:r>
            <a:rPr kumimoji="1" lang="en-US" altLang="ja-JP" sz="1100"/>
            <a:t>'</a:t>
          </a:r>
        </a:p>
        <a:p>
          <a:r>
            <a:rPr kumimoji="1" lang="en-US" altLang="ja-JP" sz="1100"/>
            <a:t>' Macro1 Macro</a:t>
          </a:r>
        </a:p>
        <a:p>
          <a:r>
            <a:rPr kumimoji="1" lang="en-US" altLang="ja-JP" sz="1100"/>
            <a:t>'' </a:t>
          </a:r>
          <a:r>
            <a:rPr kumimoji="1" lang="ja-JP" altLang="en-US" sz="1100"/>
            <a:t>繰り返しを使う計算法</a:t>
          </a:r>
        </a:p>
        <a:p>
          <a:r>
            <a:rPr kumimoji="1" lang="en-US" altLang="ja-JP" sz="1100"/>
            <a:t>Dim i As Integer      'i</a:t>
          </a:r>
          <a:r>
            <a:rPr kumimoji="1" lang="ja-JP" altLang="en-US" sz="1100"/>
            <a:t>を整数として指定します。</a:t>
          </a:r>
        </a:p>
        <a:p>
          <a:r>
            <a:rPr kumimoji="1" lang="en-US" altLang="ja-JP" sz="1100"/>
            <a:t>Dim s, r, t As Single   's</a:t>
          </a:r>
          <a:r>
            <a:rPr kumimoji="1" lang="ja-JP" altLang="en-US" sz="1100"/>
            <a:t>を実数として指定</a:t>
          </a:r>
        </a:p>
        <a:p>
          <a:endParaRPr kumimoji="1" lang="ja-JP" altLang="en-US" sz="1100"/>
        </a:p>
        <a:p>
          <a:r>
            <a:rPr kumimoji="1" lang="en-US" altLang="ja-JP" sz="1100"/>
            <a:t>s = 0</a:t>
          </a:r>
        </a:p>
        <a:p>
          <a:r>
            <a:rPr kumimoji="1" lang="en-US" altLang="ja-JP" sz="1100"/>
            <a:t>r = 0</a:t>
          </a:r>
        </a:p>
        <a:p>
          <a:r>
            <a:rPr kumimoji="1" lang="en-US" altLang="ja-JP" sz="1100"/>
            <a:t>t = 0</a:t>
          </a:r>
        </a:p>
        <a:p>
          <a:endParaRPr kumimoji="1" lang="en-US" altLang="ja-JP" sz="1100"/>
        </a:p>
        <a:p>
          <a:r>
            <a:rPr kumimoji="1" lang="en-US" altLang="ja-JP" sz="1100"/>
            <a:t>For i = 1 To 20   'For</a:t>
          </a:r>
          <a:r>
            <a:rPr kumimoji="1" lang="ja-JP" altLang="en-US" sz="1100"/>
            <a:t>と</a:t>
          </a:r>
          <a:r>
            <a:rPr kumimoji="1" lang="en-US" altLang="ja-JP" sz="1100"/>
            <a:t>Next</a:t>
          </a:r>
          <a:r>
            <a:rPr kumimoji="1" lang="ja-JP" altLang="en-US" sz="1100"/>
            <a:t>の間に書いてある計算を</a:t>
          </a:r>
          <a:r>
            <a:rPr kumimoji="1" lang="en-US" altLang="ja-JP" sz="1100"/>
            <a:t>i</a:t>
          </a:r>
          <a:r>
            <a:rPr kumimoji="1" lang="ja-JP" altLang="en-US" sz="1100"/>
            <a:t>が１から</a:t>
          </a:r>
          <a:r>
            <a:rPr kumimoji="1" lang="en-US" altLang="ja-JP" sz="1100"/>
            <a:t>20</a:t>
          </a:r>
          <a:r>
            <a:rPr kumimoji="1" lang="ja-JP" altLang="en-US" sz="1100"/>
            <a:t>まで繰り返</a:t>
          </a:r>
          <a:r>
            <a:rPr kumimoji="1" lang="en-US" altLang="ja-JP" sz="1100" baseline="0"/>
            <a:t>  '</a:t>
          </a:r>
          <a:r>
            <a:rPr kumimoji="1" lang="ja-JP" altLang="en-US" sz="1100"/>
            <a:t>します。この部分で累算、</a:t>
          </a:r>
          <a:r>
            <a:rPr kumimoji="1" lang="en-US" altLang="ja-JP" sz="1100"/>
            <a:t>20</a:t>
          </a:r>
          <a:r>
            <a:rPr kumimoji="1" lang="ja-JP" altLang="en-US" sz="1100"/>
            <a:t>個のデータを足す計算を行います。</a:t>
          </a:r>
        </a:p>
        <a:p>
          <a:r>
            <a:rPr kumimoji="1" lang="en-US" altLang="ja-JP" sz="1100"/>
            <a:t>s = s + Cells(47 + i, 3)       ' i=1</a:t>
          </a:r>
          <a:r>
            <a:rPr kumimoji="1" lang="ja-JP" altLang="en-US" sz="1100"/>
            <a:t>とすると</a:t>
          </a:r>
          <a:r>
            <a:rPr kumimoji="1" lang="en-US" altLang="ja-JP" sz="1100">
              <a:solidFill>
                <a:schemeClr val="dk1"/>
              </a:solidFill>
              <a:effectLst/>
              <a:latin typeface="+mn-lt"/>
              <a:ea typeface="+mn-ea"/>
              <a:cs typeface="+mn-cs"/>
            </a:rPr>
            <a:t>Cells(47 + i, 3)  </a:t>
          </a:r>
          <a:r>
            <a:rPr kumimoji="1" lang="ja-JP" altLang="en-US" sz="1100">
              <a:solidFill>
                <a:schemeClr val="dk1"/>
              </a:solidFill>
              <a:effectLst/>
              <a:latin typeface="+mn-lt"/>
              <a:ea typeface="+mn-ea"/>
              <a:cs typeface="+mn-cs"/>
            </a:rPr>
            <a:t>は</a:t>
          </a:r>
          <a:r>
            <a:rPr kumimoji="1" lang="en-US" altLang="ja-JP" sz="1100">
              <a:solidFill>
                <a:schemeClr val="dk1"/>
              </a:solidFill>
              <a:effectLst/>
              <a:latin typeface="+mn-lt"/>
              <a:ea typeface="+mn-ea"/>
              <a:cs typeface="+mn-cs"/>
            </a:rPr>
            <a:t> C48 </a:t>
          </a:r>
          <a:r>
            <a:rPr kumimoji="1" lang="ja-JP" altLang="en-US" sz="1100">
              <a:solidFill>
                <a:schemeClr val="dk1"/>
              </a:solidFill>
              <a:effectLst/>
              <a:latin typeface="+mn-lt"/>
              <a:ea typeface="+mn-ea"/>
              <a:cs typeface="+mn-cs"/>
            </a:rPr>
            <a:t>のセルを意味する</a:t>
          </a:r>
          <a:r>
            <a:rPr kumimoji="1" lang="en-US" altLang="ja-JP" sz="1100">
              <a:solidFill>
                <a:schemeClr val="dk1"/>
              </a:solidFill>
              <a:effectLst/>
              <a:latin typeface="+mn-lt"/>
              <a:ea typeface="+mn-ea"/>
              <a:cs typeface="+mn-cs"/>
            </a:rPr>
            <a:t>   </a:t>
          </a:r>
          <a:endParaRPr kumimoji="1" lang="en-US" altLang="ja-JP" sz="1100"/>
        </a:p>
        <a:p>
          <a:r>
            <a:rPr kumimoji="1" lang="en-US" altLang="ja-JP" sz="1100"/>
            <a:t>r = r + Cells(47 + i, 4)</a:t>
          </a:r>
          <a:r>
            <a:rPr kumimoji="1" lang="ja-JP" altLang="en-US" sz="1100"/>
            <a:t>　 </a:t>
          </a:r>
          <a:r>
            <a:rPr kumimoji="1" lang="en-US" altLang="ja-JP" sz="1100">
              <a:solidFill>
                <a:schemeClr val="dk1"/>
              </a:solidFill>
              <a:effectLst/>
              <a:latin typeface="+mn-lt"/>
              <a:ea typeface="+mn-ea"/>
              <a:cs typeface="+mn-cs"/>
            </a:rPr>
            <a:t>' i=1</a:t>
          </a:r>
          <a:r>
            <a:rPr kumimoji="1" lang="ja-JP" altLang="ja-JP" sz="1100">
              <a:solidFill>
                <a:schemeClr val="dk1"/>
              </a:solidFill>
              <a:effectLst/>
              <a:latin typeface="+mn-lt"/>
              <a:ea typeface="+mn-ea"/>
              <a:cs typeface="+mn-cs"/>
            </a:rPr>
            <a:t>とすると</a:t>
          </a:r>
          <a:r>
            <a:rPr kumimoji="1" lang="en-US" altLang="ja-JP" sz="1100">
              <a:solidFill>
                <a:schemeClr val="dk1"/>
              </a:solidFill>
              <a:effectLst/>
              <a:latin typeface="+mn-lt"/>
              <a:ea typeface="+mn-ea"/>
              <a:cs typeface="+mn-cs"/>
            </a:rPr>
            <a:t>Cells(47 + i, 4)  </a:t>
          </a:r>
          <a:r>
            <a:rPr kumimoji="1" lang="ja-JP" altLang="ja-JP" sz="1100">
              <a:solidFill>
                <a:schemeClr val="dk1"/>
              </a:solidFill>
              <a:effectLst/>
              <a:latin typeface="+mn-lt"/>
              <a:ea typeface="+mn-ea"/>
              <a:cs typeface="+mn-cs"/>
            </a:rPr>
            <a:t>は</a:t>
          </a:r>
          <a:r>
            <a:rPr kumimoji="1" lang="en-US" altLang="ja-JP" sz="1100">
              <a:solidFill>
                <a:schemeClr val="dk1"/>
              </a:solidFill>
              <a:effectLst/>
              <a:latin typeface="+mn-lt"/>
              <a:ea typeface="+mn-ea"/>
              <a:cs typeface="+mn-cs"/>
            </a:rPr>
            <a:t> D48 </a:t>
          </a:r>
          <a:r>
            <a:rPr kumimoji="1" lang="ja-JP" altLang="ja-JP" sz="1100">
              <a:solidFill>
                <a:schemeClr val="dk1"/>
              </a:solidFill>
              <a:effectLst/>
              <a:latin typeface="+mn-lt"/>
              <a:ea typeface="+mn-ea"/>
              <a:cs typeface="+mn-cs"/>
            </a:rPr>
            <a:t>のセルを意味する</a:t>
          </a:r>
          <a:r>
            <a:rPr kumimoji="1" lang="en-US" altLang="ja-JP" sz="1100">
              <a:solidFill>
                <a:schemeClr val="dk1"/>
              </a:solidFill>
              <a:effectLst/>
              <a:latin typeface="+mn-lt"/>
              <a:ea typeface="+mn-ea"/>
              <a:cs typeface="+mn-cs"/>
            </a:rPr>
            <a:t>   </a:t>
          </a:r>
          <a:endParaRPr kumimoji="1" lang="en-US" altLang="ja-JP" sz="1100"/>
        </a:p>
        <a:p>
          <a:r>
            <a:rPr kumimoji="1" lang="en-US" altLang="ja-JP" sz="1100"/>
            <a:t>t = t + Cells(47 + i, 5)      </a:t>
          </a:r>
          <a:r>
            <a:rPr kumimoji="1" lang="en-US" altLang="ja-JP" sz="1100">
              <a:solidFill>
                <a:schemeClr val="dk1"/>
              </a:solidFill>
              <a:effectLst/>
              <a:latin typeface="+mn-lt"/>
              <a:ea typeface="+mn-ea"/>
              <a:cs typeface="+mn-cs"/>
            </a:rPr>
            <a:t>' i=1</a:t>
          </a:r>
          <a:r>
            <a:rPr kumimoji="1" lang="ja-JP" altLang="ja-JP" sz="1100">
              <a:solidFill>
                <a:schemeClr val="dk1"/>
              </a:solidFill>
              <a:effectLst/>
              <a:latin typeface="+mn-lt"/>
              <a:ea typeface="+mn-ea"/>
              <a:cs typeface="+mn-cs"/>
            </a:rPr>
            <a:t>とすると</a:t>
          </a:r>
          <a:r>
            <a:rPr kumimoji="1" lang="en-US" altLang="ja-JP" sz="1100">
              <a:solidFill>
                <a:schemeClr val="dk1"/>
              </a:solidFill>
              <a:effectLst/>
              <a:latin typeface="+mn-lt"/>
              <a:ea typeface="+mn-ea"/>
              <a:cs typeface="+mn-cs"/>
            </a:rPr>
            <a:t>Cells(47 + i, 5)  </a:t>
          </a:r>
          <a:r>
            <a:rPr kumimoji="1" lang="ja-JP" altLang="ja-JP" sz="1100">
              <a:solidFill>
                <a:schemeClr val="dk1"/>
              </a:solidFill>
              <a:effectLst/>
              <a:latin typeface="+mn-lt"/>
              <a:ea typeface="+mn-ea"/>
              <a:cs typeface="+mn-cs"/>
            </a:rPr>
            <a:t>は</a:t>
          </a:r>
          <a:r>
            <a:rPr kumimoji="1" lang="en-US" altLang="ja-JP" sz="1100">
              <a:solidFill>
                <a:schemeClr val="dk1"/>
              </a:solidFill>
              <a:effectLst/>
              <a:latin typeface="+mn-lt"/>
              <a:ea typeface="+mn-ea"/>
              <a:cs typeface="+mn-cs"/>
            </a:rPr>
            <a:t> E48 </a:t>
          </a:r>
          <a:r>
            <a:rPr kumimoji="1" lang="ja-JP" altLang="ja-JP" sz="1100">
              <a:solidFill>
                <a:schemeClr val="dk1"/>
              </a:solidFill>
              <a:effectLst/>
              <a:latin typeface="+mn-lt"/>
              <a:ea typeface="+mn-ea"/>
              <a:cs typeface="+mn-cs"/>
            </a:rPr>
            <a:t>のセルを意味する</a:t>
          </a:r>
          <a:r>
            <a:rPr kumimoji="1" lang="en-US" altLang="ja-JP" sz="1100">
              <a:solidFill>
                <a:schemeClr val="dk1"/>
              </a:solidFill>
              <a:effectLst/>
              <a:latin typeface="+mn-lt"/>
              <a:ea typeface="+mn-ea"/>
              <a:cs typeface="+mn-cs"/>
            </a:rPr>
            <a:t>    </a:t>
          </a:r>
          <a:endParaRPr kumimoji="1" lang="en-US" altLang="ja-JP" sz="1100"/>
        </a:p>
        <a:p>
          <a:r>
            <a:rPr kumimoji="1" lang="en-US" altLang="ja-JP" sz="1100"/>
            <a:t>Next i</a:t>
          </a:r>
        </a:p>
        <a:p>
          <a:r>
            <a:rPr kumimoji="1" lang="en-US" altLang="ja-JP" sz="1100"/>
            <a:t>Cells(71, 3) = (s + r + t) / 60     '3</a:t>
          </a:r>
          <a:r>
            <a:rPr kumimoji="1" lang="ja-JP" altLang="en-US" sz="1100"/>
            <a:t>クラス全体の平均を計算</a:t>
          </a:r>
          <a:endParaRPr kumimoji="1" lang="en-US" altLang="ja-JP" sz="1100"/>
        </a:p>
        <a:p>
          <a:endParaRPr kumimoji="1" lang="en-US" altLang="ja-JP" sz="1100"/>
        </a:p>
        <a:p>
          <a:r>
            <a:rPr kumimoji="1" lang="en-US" altLang="ja-JP" sz="1100"/>
            <a:t>Cells(69, 3) = s / 20      ' </a:t>
          </a:r>
          <a:r>
            <a:rPr kumimoji="1" lang="ja-JP" altLang="en-US" sz="1100"/>
            <a:t>クラス</a:t>
          </a:r>
          <a:r>
            <a:rPr kumimoji="1" lang="en-US" altLang="ja-JP" sz="1100"/>
            <a:t>A</a:t>
          </a:r>
          <a:r>
            <a:rPr kumimoji="1" lang="ja-JP" altLang="en-US" sz="1100"/>
            <a:t>の平均を計算</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Cells(69, 4) = r / 20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クラス</a:t>
          </a:r>
          <a:r>
            <a:rPr kumimoji="1" lang="en-US" altLang="ja-JP" sz="1100">
              <a:solidFill>
                <a:schemeClr val="dk1"/>
              </a:solidFill>
              <a:effectLst/>
              <a:latin typeface="+mn-lt"/>
              <a:ea typeface="+mn-ea"/>
              <a:cs typeface="+mn-cs"/>
            </a:rPr>
            <a:t>B</a:t>
          </a:r>
          <a:r>
            <a:rPr kumimoji="1" lang="ja-JP" altLang="ja-JP" sz="1100">
              <a:solidFill>
                <a:schemeClr val="dk1"/>
              </a:solidFill>
              <a:effectLst/>
              <a:latin typeface="+mn-lt"/>
              <a:ea typeface="+mn-ea"/>
              <a:cs typeface="+mn-cs"/>
            </a:rPr>
            <a:t>の平均を計算</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Cells(69, 5) = t / 20    </a:t>
          </a: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クラス</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の平均を計算</a:t>
          </a:r>
          <a:endParaRPr lang="ja-JP" altLang="ja-JP">
            <a:effectLst/>
          </a:endParaRPr>
        </a:p>
        <a:p>
          <a:r>
            <a:rPr kumimoji="1" lang="en-US" altLang="ja-JP" sz="1100"/>
            <a:t>' </a:t>
          </a:r>
          <a:r>
            <a:rPr kumimoji="1" lang="ja-JP" altLang="en-US" sz="1100"/>
            <a:t>既に</a:t>
          </a:r>
          <a:r>
            <a:rPr kumimoji="1" lang="en-US" altLang="ja-JP" sz="1100">
              <a:solidFill>
                <a:schemeClr val="dk1"/>
              </a:solidFill>
              <a:effectLst/>
              <a:latin typeface="+mn-lt"/>
              <a:ea typeface="+mn-ea"/>
              <a:cs typeface="+mn-cs"/>
            </a:rPr>
            <a:t>Cells(71, 3) = (s + r + t) / 60     </a:t>
          </a:r>
          <a:r>
            <a:rPr kumimoji="1" lang="ja-JP" altLang="en-US" sz="1100">
              <a:solidFill>
                <a:schemeClr val="dk1"/>
              </a:solidFill>
              <a:effectLst/>
              <a:latin typeface="+mn-lt"/>
              <a:ea typeface="+mn-ea"/>
              <a:cs typeface="+mn-cs"/>
            </a:rPr>
            <a:t>で全体の平均を求めているが、この上の </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結果を使って、次のように求めることもできる。</a:t>
          </a:r>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 {Cells(69, 3) +Cells(69, 4) +Cells(69, 5) }/3</a:t>
          </a:r>
          <a:r>
            <a:rPr kumimoji="1" lang="ja-JP" altLang="en-US" sz="1100">
              <a:solidFill>
                <a:schemeClr val="dk1"/>
              </a:solidFill>
              <a:effectLst/>
              <a:latin typeface="+mn-lt"/>
              <a:ea typeface="+mn-ea"/>
              <a:cs typeface="+mn-cs"/>
            </a:rPr>
            <a:t>として全体の平均を求めることが</a:t>
          </a:r>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できます。クラスでこのようなことを話し合うことも、授業活性化に</a:t>
          </a:r>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つながると考えられる。</a:t>
          </a:r>
          <a:endParaRPr kumimoji="1" lang="en-US" altLang="ja-JP" sz="1100">
            <a:solidFill>
              <a:schemeClr val="dk1"/>
            </a:solidFill>
            <a:effectLst/>
            <a:latin typeface="+mn-lt"/>
            <a:ea typeface="+mn-ea"/>
            <a:cs typeface="+mn-cs"/>
          </a:endParaRPr>
        </a:p>
        <a:p>
          <a:endParaRPr kumimoji="1" lang="en-US" altLang="ja-JP" sz="1100"/>
        </a:p>
        <a:p>
          <a:r>
            <a:rPr kumimoji="1" lang="en-US" altLang="ja-JP" sz="1100"/>
            <a:t>End Sub</a:t>
          </a:r>
        </a:p>
        <a:p>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567;&#23398;&#12398;&#20808;&#29983;&#29992;&#12503;&#12525;&#12464;&#12521;&#12512;&#25480;&#26989;&#25903;&#25588;&#12381;&#1239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Sheet6"/>
    </sheetNames>
    <sheetDataSet>
      <sheetData sheetId="0">
        <row r="6">
          <cell r="E6" t="str">
            <v>円の面積</v>
          </cell>
          <cell r="H6" t="str">
            <v>△の面積</v>
          </cell>
        </row>
        <row r="7">
          <cell r="D7">
            <v>0</v>
          </cell>
          <cell r="E7">
            <v>0</v>
          </cell>
          <cell r="G7">
            <v>0</v>
          </cell>
          <cell r="H7">
            <v>0</v>
          </cell>
        </row>
        <row r="8">
          <cell r="D8">
            <v>1</v>
          </cell>
          <cell r="E8">
            <v>3.14</v>
          </cell>
          <cell r="G8">
            <v>1</v>
          </cell>
          <cell r="H8">
            <v>5</v>
          </cell>
        </row>
        <row r="9">
          <cell r="D9">
            <v>2</v>
          </cell>
          <cell r="E9">
            <v>12.56</v>
          </cell>
          <cell r="G9">
            <v>2</v>
          </cell>
          <cell r="H9">
            <v>10</v>
          </cell>
        </row>
        <row r="10">
          <cell r="D10">
            <v>3</v>
          </cell>
          <cell r="E10">
            <v>28.259999999999998</v>
          </cell>
          <cell r="G10">
            <v>3</v>
          </cell>
          <cell r="H10">
            <v>15</v>
          </cell>
        </row>
        <row r="11">
          <cell r="D11">
            <v>4</v>
          </cell>
          <cell r="E11">
            <v>50.24</v>
          </cell>
          <cell r="G11">
            <v>4</v>
          </cell>
          <cell r="H11">
            <v>20</v>
          </cell>
        </row>
        <row r="12">
          <cell r="D12">
            <v>5</v>
          </cell>
          <cell r="E12">
            <v>78.5</v>
          </cell>
          <cell r="G12">
            <v>5</v>
          </cell>
          <cell r="H12">
            <v>25</v>
          </cell>
        </row>
        <row r="13">
          <cell r="D13">
            <v>6</v>
          </cell>
          <cell r="E13">
            <v>113.03999999999999</v>
          </cell>
          <cell r="G13">
            <v>6</v>
          </cell>
          <cell r="H13">
            <v>30</v>
          </cell>
        </row>
        <row r="14">
          <cell r="D14">
            <v>7</v>
          </cell>
          <cell r="E14">
            <v>153.86000000000001</v>
          </cell>
          <cell r="G14">
            <v>7</v>
          </cell>
          <cell r="H14">
            <v>35</v>
          </cell>
        </row>
        <row r="15">
          <cell r="D15">
            <v>8</v>
          </cell>
          <cell r="E15">
            <v>200.96</v>
          </cell>
          <cell r="G15">
            <v>8</v>
          </cell>
          <cell r="H15">
            <v>40</v>
          </cell>
        </row>
        <row r="16">
          <cell r="D16">
            <v>9</v>
          </cell>
          <cell r="E16">
            <v>254.34</v>
          </cell>
          <cell r="G16">
            <v>9</v>
          </cell>
          <cell r="H16">
            <v>45</v>
          </cell>
        </row>
        <row r="17">
          <cell r="D17">
            <v>10</v>
          </cell>
          <cell r="E17">
            <v>314</v>
          </cell>
          <cell r="G17">
            <v>10</v>
          </cell>
          <cell r="H17">
            <v>50</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N60"/>
  <sheetViews>
    <sheetView tabSelected="1" topLeftCell="B1" zoomScale="89" zoomScaleNormal="89" workbookViewId="0">
      <selection activeCell="M31" sqref="M31"/>
    </sheetView>
  </sheetViews>
  <sheetFormatPr defaultRowHeight="18.75" x14ac:dyDescent="0.4"/>
  <cols>
    <col min="5" max="5" width="7.25" customWidth="1"/>
    <col min="6" max="6" width="10.25" customWidth="1"/>
  </cols>
  <sheetData>
    <row r="2" spans="2:11" ht="24" x14ac:dyDescent="0.4">
      <c r="B2" s="24" t="s">
        <v>7</v>
      </c>
      <c r="C2" s="24"/>
      <c r="D2" s="24"/>
      <c r="E2" s="24"/>
      <c r="F2" s="24"/>
    </row>
    <row r="3" spans="2:11" x14ac:dyDescent="0.4">
      <c r="I3" s="10"/>
      <c r="K3" s="10"/>
    </row>
    <row r="7" spans="2:11" x14ac:dyDescent="0.4">
      <c r="K7" t="s">
        <v>23</v>
      </c>
    </row>
    <row r="27" spans="1:14" x14ac:dyDescent="0.4">
      <c r="B27" t="s">
        <v>0</v>
      </c>
      <c r="C27" s="1" t="s">
        <v>1</v>
      </c>
      <c r="D27" s="2" t="s">
        <v>2</v>
      </c>
      <c r="E27" s="9" t="s">
        <v>6</v>
      </c>
      <c r="G27" s="3" t="s">
        <v>0</v>
      </c>
      <c r="H27" s="4" t="s">
        <v>1</v>
      </c>
      <c r="I27" s="5" t="s">
        <v>2</v>
      </c>
      <c r="J27" s="8" t="s">
        <v>5</v>
      </c>
    </row>
    <row r="28" spans="1:14" x14ac:dyDescent="0.4">
      <c r="A28" t="s">
        <v>3</v>
      </c>
      <c r="B28">
        <v>0</v>
      </c>
      <c r="C28">
        <v>0</v>
      </c>
      <c r="D28">
        <v>0</v>
      </c>
      <c r="E28">
        <v>0</v>
      </c>
      <c r="G28" s="3">
        <v>0</v>
      </c>
      <c r="H28" s="3">
        <v>0</v>
      </c>
      <c r="I28" s="3">
        <v>0</v>
      </c>
    </row>
    <row r="29" spans="1:14" x14ac:dyDescent="0.4">
      <c r="B29">
        <v>1</v>
      </c>
      <c r="C29">
        <v>110</v>
      </c>
      <c r="D29">
        <f>D28+C29</f>
        <v>110</v>
      </c>
      <c r="E29">
        <v>100</v>
      </c>
      <c r="G29" s="3">
        <v>1</v>
      </c>
      <c r="H29" s="3">
        <v>110</v>
      </c>
      <c r="I29" s="6">
        <f>1*110</f>
        <v>110</v>
      </c>
    </row>
    <row r="30" spans="1:14" x14ac:dyDescent="0.4">
      <c r="B30">
        <v>2</v>
      </c>
      <c r="C30">
        <v>110</v>
      </c>
      <c r="D30">
        <f t="shared" ref="D30:D42" si="0">D29+C30</f>
        <v>220</v>
      </c>
      <c r="E30">
        <v>200</v>
      </c>
      <c r="G30" s="3">
        <v>2</v>
      </c>
      <c r="H30" s="14">
        <v>110</v>
      </c>
      <c r="I30" s="7">
        <f>I29+H30</f>
        <v>220</v>
      </c>
      <c r="J30" s="15" t="s">
        <v>22</v>
      </c>
      <c r="K30" s="15"/>
      <c r="L30" s="15"/>
      <c r="M30" s="15"/>
      <c r="N30" s="15"/>
    </row>
    <row r="31" spans="1:14" x14ac:dyDescent="0.4">
      <c r="B31">
        <v>3</v>
      </c>
      <c r="C31">
        <v>110</v>
      </c>
      <c r="D31">
        <f t="shared" si="0"/>
        <v>330</v>
      </c>
      <c r="E31">
        <v>300</v>
      </c>
      <c r="G31" s="3">
        <v>3</v>
      </c>
      <c r="H31" s="3"/>
      <c r="I31" s="3"/>
    </row>
    <row r="32" spans="1:14" x14ac:dyDescent="0.4">
      <c r="B32">
        <v>4</v>
      </c>
      <c r="C32">
        <v>110</v>
      </c>
      <c r="D32">
        <f t="shared" si="0"/>
        <v>440</v>
      </c>
      <c r="E32">
        <v>400</v>
      </c>
      <c r="G32" s="3">
        <v>4</v>
      </c>
      <c r="H32" s="3"/>
      <c r="I32" s="3"/>
    </row>
    <row r="33" spans="1:9" x14ac:dyDescent="0.4">
      <c r="B33">
        <v>5</v>
      </c>
      <c r="C33">
        <v>60</v>
      </c>
      <c r="D33">
        <f t="shared" si="0"/>
        <v>500</v>
      </c>
      <c r="E33">
        <v>500</v>
      </c>
      <c r="G33" s="3">
        <v>5</v>
      </c>
      <c r="H33" s="3">
        <v>60</v>
      </c>
      <c r="I33" s="3"/>
    </row>
    <row r="34" spans="1:9" x14ac:dyDescent="0.4">
      <c r="B34">
        <v>6</v>
      </c>
      <c r="C34">
        <v>60</v>
      </c>
      <c r="D34">
        <f t="shared" si="0"/>
        <v>560</v>
      </c>
      <c r="E34">
        <v>600</v>
      </c>
      <c r="G34" s="3">
        <v>6</v>
      </c>
      <c r="H34" s="3"/>
      <c r="I34" s="3"/>
    </row>
    <row r="35" spans="1:9" x14ac:dyDescent="0.4">
      <c r="B35">
        <v>7</v>
      </c>
      <c r="C35">
        <v>60</v>
      </c>
      <c r="D35">
        <f t="shared" si="0"/>
        <v>620</v>
      </c>
      <c r="E35">
        <v>700</v>
      </c>
      <c r="G35" s="3">
        <v>7</v>
      </c>
      <c r="H35" s="3"/>
      <c r="I35" s="3"/>
    </row>
    <row r="36" spans="1:9" x14ac:dyDescent="0.4">
      <c r="B36">
        <v>8</v>
      </c>
      <c r="C36">
        <v>60</v>
      </c>
      <c r="D36">
        <f t="shared" si="0"/>
        <v>680</v>
      </c>
      <c r="E36">
        <v>800</v>
      </c>
      <c r="G36" s="3">
        <v>8</v>
      </c>
      <c r="H36" s="3"/>
      <c r="I36" s="3"/>
    </row>
    <row r="37" spans="1:9" x14ac:dyDescent="0.4">
      <c r="B37">
        <v>9</v>
      </c>
      <c r="C37">
        <v>120</v>
      </c>
      <c r="D37">
        <f t="shared" si="0"/>
        <v>800</v>
      </c>
      <c r="E37">
        <v>900</v>
      </c>
      <c r="G37" s="3">
        <v>9</v>
      </c>
      <c r="H37" s="3">
        <v>120</v>
      </c>
      <c r="I37" s="3"/>
    </row>
    <row r="38" spans="1:9" x14ac:dyDescent="0.4">
      <c r="B38">
        <v>10</v>
      </c>
      <c r="C38">
        <v>120</v>
      </c>
      <c r="D38">
        <f t="shared" si="0"/>
        <v>920</v>
      </c>
      <c r="E38">
        <v>1000</v>
      </c>
      <c r="G38" s="3">
        <v>10</v>
      </c>
      <c r="H38" s="3"/>
      <c r="I38" s="3"/>
    </row>
    <row r="39" spans="1:9" x14ac:dyDescent="0.4">
      <c r="B39">
        <v>11</v>
      </c>
      <c r="C39">
        <v>120</v>
      </c>
      <c r="D39">
        <f t="shared" si="0"/>
        <v>1040</v>
      </c>
      <c r="E39">
        <v>1100</v>
      </c>
      <c r="G39" s="3">
        <v>11</v>
      </c>
      <c r="H39" s="3"/>
      <c r="I39" s="3"/>
    </row>
    <row r="40" spans="1:9" x14ac:dyDescent="0.4">
      <c r="B40">
        <v>12</v>
      </c>
      <c r="C40">
        <v>120</v>
      </c>
      <c r="D40">
        <f t="shared" si="0"/>
        <v>1160</v>
      </c>
      <c r="E40">
        <v>1200</v>
      </c>
      <c r="G40" s="3">
        <v>12</v>
      </c>
      <c r="H40" s="3"/>
      <c r="I40" s="3"/>
    </row>
    <row r="41" spans="1:9" x14ac:dyDescent="0.4">
      <c r="B41">
        <v>13</v>
      </c>
      <c r="C41">
        <v>120</v>
      </c>
      <c r="D41">
        <f t="shared" si="0"/>
        <v>1280</v>
      </c>
      <c r="E41">
        <v>1300</v>
      </c>
      <c r="G41" s="3">
        <v>13</v>
      </c>
      <c r="H41" s="3"/>
      <c r="I41" s="3"/>
    </row>
    <row r="42" spans="1:9" x14ac:dyDescent="0.4">
      <c r="A42" t="s">
        <v>4</v>
      </c>
      <c r="B42">
        <v>14</v>
      </c>
      <c r="C42">
        <v>120</v>
      </c>
      <c r="D42">
        <f t="shared" si="0"/>
        <v>1400</v>
      </c>
      <c r="E42">
        <v>1400</v>
      </c>
      <c r="G42" s="3">
        <v>14</v>
      </c>
      <c r="H42" s="3"/>
      <c r="I42" s="3"/>
    </row>
    <row r="45" spans="1:9" x14ac:dyDescent="0.4">
      <c r="B45" t="s">
        <v>0</v>
      </c>
      <c r="C45" s="1" t="s">
        <v>1</v>
      </c>
      <c r="D45" s="2" t="s">
        <v>2</v>
      </c>
    </row>
    <row r="46" spans="1:9" x14ac:dyDescent="0.4">
      <c r="B46">
        <v>0</v>
      </c>
      <c r="C46">
        <v>0</v>
      </c>
      <c r="D46">
        <v>0</v>
      </c>
    </row>
    <row r="47" spans="1:9" x14ac:dyDescent="0.4">
      <c r="B47">
        <v>1</v>
      </c>
      <c r="C47">
        <v>100</v>
      </c>
      <c r="D47">
        <f>D46+C47</f>
        <v>100</v>
      </c>
    </row>
    <row r="48" spans="1:9" x14ac:dyDescent="0.4">
      <c r="B48">
        <v>2</v>
      </c>
      <c r="C48">
        <v>100</v>
      </c>
      <c r="D48">
        <f t="shared" ref="D48:D60" si="1">D47+C48</f>
        <v>200</v>
      </c>
    </row>
    <row r="49" spans="2:4" x14ac:dyDescent="0.4">
      <c r="B49">
        <v>3</v>
      </c>
      <c r="C49">
        <v>100</v>
      </c>
      <c r="D49">
        <f t="shared" si="1"/>
        <v>300</v>
      </c>
    </row>
    <row r="50" spans="2:4" x14ac:dyDescent="0.4">
      <c r="B50">
        <v>4</v>
      </c>
      <c r="C50">
        <v>100</v>
      </c>
      <c r="D50">
        <f t="shared" si="1"/>
        <v>400</v>
      </c>
    </row>
    <row r="51" spans="2:4" x14ac:dyDescent="0.4">
      <c r="B51">
        <v>5</v>
      </c>
      <c r="C51">
        <v>100</v>
      </c>
      <c r="D51">
        <f t="shared" si="1"/>
        <v>500</v>
      </c>
    </row>
    <row r="52" spans="2:4" x14ac:dyDescent="0.4">
      <c r="B52">
        <v>6</v>
      </c>
      <c r="C52">
        <v>100</v>
      </c>
      <c r="D52">
        <f t="shared" si="1"/>
        <v>600</v>
      </c>
    </row>
    <row r="53" spans="2:4" x14ac:dyDescent="0.4">
      <c r="B53">
        <v>7</v>
      </c>
      <c r="C53">
        <v>100</v>
      </c>
      <c r="D53">
        <f t="shared" si="1"/>
        <v>700</v>
      </c>
    </row>
    <row r="54" spans="2:4" x14ac:dyDescent="0.4">
      <c r="B54">
        <v>8</v>
      </c>
      <c r="C54">
        <v>100</v>
      </c>
      <c r="D54">
        <f t="shared" si="1"/>
        <v>800</v>
      </c>
    </row>
    <row r="55" spans="2:4" x14ac:dyDescent="0.4">
      <c r="B55">
        <v>9</v>
      </c>
      <c r="C55">
        <v>100</v>
      </c>
      <c r="D55">
        <f t="shared" si="1"/>
        <v>900</v>
      </c>
    </row>
    <row r="56" spans="2:4" x14ac:dyDescent="0.4">
      <c r="B56">
        <v>10</v>
      </c>
      <c r="C56">
        <v>100</v>
      </c>
      <c r="D56">
        <f t="shared" si="1"/>
        <v>1000</v>
      </c>
    </row>
    <row r="57" spans="2:4" x14ac:dyDescent="0.4">
      <c r="B57">
        <v>11</v>
      </c>
      <c r="C57">
        <v>100</v>
      </c>
      <c r="D57">
        <f t="shared" si="1"/>
        <v>1100</v>
      </c>
    </row>
    <row r="58" spans="2:4" x14ac:dyDescent="0.4">
      <c r="B58">
        <v>12</v>
      </c>
      <c r="C58">
        <v>100</v>
      </c>
      <c r="D58">
        <f t="shared" si="1"/>
        <v>1200</v>
      </c>
    </row>
    <row r="59" spans="2:4" x14ac:dyDescent="0.4">
      <c r="B59">
        <v>13</v>
      </c>
      <c r="C59">
        <v>100</v>
      </c>
      <c r="D59">
        <f t="shared" si="1"/>
        <v>1300</v>
      </c>
    </row>
    <row r="60" spans="2:4" x14ac:dyDescent="0.4">
      <c r="B60">
        <v>14</v>
      </c>
      <c r="C60">
        <v>100</v>
      </c>
      <c r="D60">
        <f t="shared" si="1"/>
        <v>1400</v>
      </c>
    </row>
  </sheetData>
  <mergeCells count="1">
    <mergeCell ref="B2:F2"/>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U101"/>
  <sheetViews>
    <sheetView topLeftCell="A52" workbookViewId="0">
      <selection activeCell="F12" sqref="F12:G43"/>
    </sheetView>
  </sheetViews>
  <sheetFormatPr defaultRowHeight="18.75" x14ac:dyDescent="0.4"/>
  <cols>
    <col min="3" max="3" width="10" customWidth="1"/>
    <col min="4" max="4" width="9.75" customWidth="1"/>
    <col min="7" max="7" width="11.5" customWidth="1"/>
    <col min="9" max="9" width="9.5" customWidth="1"/>
  </cols>
  <sheetData>
    <row r="2" spans="2:21" ht="24" x14ac:dyDescent="0.4">
      <c r="B2" s="24" t="s">
        <v>8</v>
      </c>
      <c r="C2" s="24"/>
      <c r="D2" s="24"/>
      <c r="E2" s="24"/>
      <c r="H2" t="s">
        <v>18</v>
      </c>
      <c r="I2" t="s">
        <v>19</v>
      </c>
    </row>
    <row r="3" spans="2:21" x14ac:dyDescent="0.4">
      <c r="G3">
        <v>0</v>
      </c>
      <c r="H3" t="s">
        <v>17</v>
      </c>
      <c r="I3">
        <v>0</v>
      </c>
    </row>
    <row r="4" spans="2:21" x14ac:dyDescent="0.4">
      <c r="G4">
        <v>1</v>
      </c>
      <c r="H4">
        <v>1</v>
      </c>
      <c r="I4">
        <f>I3+H4</f>
        <v>1</v>
      </c>
    </row>
    <row r="5" spans="2:21" x14ac:dyDescent="0.4">
      <c r="G5">
        <v>2</v>
      </c>
      <c r="H5">
        <v>2</v>
      </c>
      <c r="I5">
        <f t="shared" ref="I5:I8" si="0">I4+H5</f>
        <v>3</v>
      </c>
    </row>
    <row r="6" spans="2:21" x14ac:dyDescent="0.4">
      <c r="G6">
        <v>3</v>
      </c>
      <c r="H6">
        <v>3</v>
      </c>
      <c r="I6">
        <f t="shared" si="0"/>
        <v>6</v>
      </c>
    </row>
    <row r="7" spans="2:21" x14ac:dyDescent="0.4">
      <c r="G7">
        <v>4</v>
      </c>
      <c r="H7">
        <v>4</v>
      </c>
      <c r="I7">
        <f t="shared" si="0"/>
        <v>10</v>
      </c>
    </row>
    <row r="8" spans="2:21" x14ac:dyDescent="0.4">
      <c r="G8">
        <v>5</v>
      </c>
      <c r="H8">
        <v>5</v>
      </c>
      <c r="I8">
        <f t="shared" si="0"/>
        <v>15</v>
      </c>
    </row>
    <row r="10" spans="2:21" x14ac:dyDescent="0.4">
      <c r="H10" t="s">
        <v>16</v>
      </c>
      <c r="T10" s="2" t="s">
        <v>14</v>
      </c>
      <c r="U10" s="2" t="s">
        <v>15</v>
      </c>
    </row>
    <row r="11" spans="2:21" x14ac:dyDescent="0.4">
      <c r="B11" s="25" t="s">
        <v>9</v>
      </c>
      <c r="C11" s="25"/>
      <c r="D11" s="25"/>
      <c r="E11" s="25"/>
      <c r="T11">
        <f ca="1">RAND()</f>
        <v>0.14212323305579555</v>
      </c>
      <c r="U11">
        <f ca="1">T11-0.5</f>
        <v>-0.35787676694420445</v>
      </c>
    </row>
    <row r="12" spans="2:21" ht="15.75" customHeight="1" x14ac:dyDescent="0.4">
      <c r="F12" t="s">
        <v>12</v>
      </c>
      <c r="H12" t="s">
        <v>13</v>
      </c>
      <c r="T12">
        <f t="shared" ref="T12:T21" ca="1" si="1">RAND()</f>
        <v>0.59547470253511303</v>
      </c>
      <c r="U12">
        <f t="shared" ref="U12:U21" ca="1" si="2">T12-0.5</f>
        <v>9.5474702535113032E-2</v>
      </c>
    </row>
    <row r="13" spans="2:21" ht="15.75" customHeight="1" x14ac:dyDescent="0.4">
      <c r="C13" t="s">
        <v>10</v>
      </c>
      <c r="D13" t="s">
        <v>11</v>
      </c>
      <c r="F13" t="s">
        <v>10</v>
      </c>
      <c r="G13" t="s">
        <v>11</v>
      </c>
      <c r="H13" t="s">
        <v>10</v>
      </c>
      <c r="I13" t="s">
        <v>11</v>
      </c>
      <c r="T13">
        <f t="shared" ca="1" si="1"/>
        <v>0.98888845612916387</v>
      </c>
      <c r="U13">
        <f t="shared" ca="1" si="2"/>
        <v>0.48888845612916387</v>
      </c>
    </row>
    <row r="14" spans="2:21" ht="15.75" customHeight="1" x14ac:dyDescent="0.4">
      <c r="C14" s="11">
        <f ca="1">138.8+2*4*6.21*(RAND()-0.5)</f>
        <v>123.05997398374831</v>
      </c>
      <c r="D14" s="11">
        <f t="shared" ref="D14:D43" ca="1" si="3">138.8+2*4*6.21*(RAND()-0.5)</f>
        <v>139.51708367281503</v>
      </c>
      <c r="F14" s="11">
        <v>127.825008793085</v>
      </c>
      <c r="G14" s="11">
        <v>122.26460135838376</v>
      </c>
      <c r="H14" s="11">
        <v>151.67954454943512</v>
      </c>
      <c r="I14" s="11">
        <v>131.82449733096885</v>
      </c>
      <c r="T14">
        <f t="shared" ca="1" si="1"/>
        <v>0.62197372715956201</v>
      </c>
      <c r="U14">
        <f t="shared" ca="1" si="2"/>
        <v>0.12197372715956201</v>
      </c>
    </row>
    <row r="15" spans="2:21" ht="15.75" customHeight="1" x14ac:dyDescent="0.4">
      <c r="C15" s="11">
        <f t="shared" ref="C15:C43" ca="1" si="4">138.8+2*4*6.21*(RAND()-0.5)</f>
        <v>134.29419669048451</v>
      </c>
      <c r="D15" s="11">
        <f t="shared" ca="1" si="3"/>
        <v>139.02186766347131</v>
      </c>
      <c r="F15" s="11">
        <v>136.85857487093722</v>
      </c>
      <c r="G15" s="11">
        <v>147.69739766721227</v>
      </c>
      <c r="H15" s="11">
        <v>126.52335428073931</v>
      </c>
      <c r="I15" s="11">
        <v>146.32100404218448</v>
      </c>
      <c r="T15">
        <f t="shared" ca="1" si="1"/>
        <v>0.39657308573501771</v>
      </c>
      <c r="U15">
        <f t="shared" ca="1" si="2"/>
        <v>-0.10342691426498229</v>
      </c>
    </row>
    <row r="16" spans="2:21" ht="15.75" customHeight="1" x14ac:dyDescent="0.4">
      <c r="C16" s="11">
        <f t="shared" ca="1" si="4"/>
        <v>148.30722564223871</v>
      </c>
      <c r="D16" s="11">
        <f t="shared" ca="1" si="3"/>
        <v>146.94678248553595</v>
      </c>
      <c r="F16" s="11">
        <v>133.50047231421567</v>
      </c>
      <c r="G16" s="11">
        <v>122.45042182704378</v>
      </c>
      <c r="H16" s="11">
        <v>118.26666411549198</v>
      </c>
      <c r="I16" s="11">
        <v>147.40317904756421</v>
      </c>
      <c r="T16">
        <f t="shared" ca="1" si="1"/>
        <v>5.7322779118809009E-2</v>
      </c>
      <c r="U16">
        <f t="shared" ca="1" si="2"/>
        <v>-0.44267722088119099</v>
      </c>
    </row>
    <row r="17" spans="3:21" ht="15.75" customHeight="1" x14ac:dyDescent="0.4">
      <c r="C17" s="11">
        <f t="shared" ca="1" si="4"/>
        <v>122.20656094548022</v>
      </c>
      <c r="D17" s="11">
        <f t="shared" ca="1" si="3"/>
        <v>159.0285182378156</v>
      </c>
      <c r="F17" s="11">
        <v>158.13544153990199</v>
      </c>
      <c r="G17" s="11">
        <v>142.68865163538371</v>
      </c>
      <c r="H17" s="11">
        <v>129.14923358778208</v>
      </c>
      <c r="I17" s="11">
        <v>135.40731780303884</v>
      </c>
      <c r="T17">
        <f t="shared" ca="1" si="1"/>
        <v>0.96088473928806239</v>
      </c>
      <c r="U17">
        <f t="shared" ca="1" si="2"/>
        <v>0.46088473928806239</v>
      </c>
    </row>
    <row r="18" spans="3:21" ht="15.75" customHeight="1" x14ac:dyDescent="0.4">
      <c r="C18" s="11">
        <f t="shared" ca="1" si="4"/>
        <v>135.97640665662354</v>
      </c>
      <c r="D18" s="11">
        <f t="shared" ca="1" si="3"/>
        <v>160.82964866343974</v>
      </c>
      <c r="F18" s="11">
        <v>116.06829142498259</v>
      </c>
      <c r="G18" s="11">
        <v>158.96645698308839</v>
      </c>
      <c r="H18" s="11">
        <v>156.73866868816822</v>
      </c>
      <c r="I18" s="11">
        <v>149.7034313253107</v>
      </c>
      <c r="T18">
        <f t="shared" ca="1" si="1"/>
        <v>0.16323360099426376</v>
      </c>
      <c r="U18">
        <f t="shared" ca="1" si="2"/>
        <v>-0.33676639900573624</v>
      </c>
    </row>
    <row r="19" spans="3:21" ht="15.75" customHeight="1" x14ac:dyDescent="0.4">
      <c r="C19" s="11">
        <f t="shared" ca="1" si="4"/>
        <v>155.4713369931315</v>
      </c>
      <c r="D19" s="11">
        <f t="shared" ca="1" si="3"/>
        <v>153.48951262475174</v>
      </c>
      <c r="F19" s="11">
        <v>145.35037317298324</v>
      </c>
      <c r="G19" s="11">
        <v>128.00022362142781</v>
      </c>
      <c r="H19" s="11">
        <v>143.94285562173758</v>
      </c>
      <c r="I19" s="11">
        <v>151.10891286300929</v>
      </c>
      <c r="T19">
        <f t="shared" ca="1" si="1"/>
        <v>0.13450495971326581</v>
      </c>
      <c r="U19">
        <f t="shared" ca="1" si="2"/>
        <v>-0.36549504028673419</v>
      </c>
    </row>
    <row r="20" spans="3:21" ht="15.75" customHeight="1" x14ac:dyDescent="0.4">
      <c r="C20" s="11">
        <f t="shared" ca="1" si="4"/>
        <v>117.80606594093828</v>
      </c>
      <c r="D20" s="11">
        <f t="shared" ca="1" si="3"/>
        <v>162.59234176502434</v>
      </c>
      <c r="F20" s="11">
        <v>134.72312009695773</v>
      </c>
      <c r="G20" s="11">
        <v>139.46194206778907</v>
      </c>
      <c r="H20" s="11">
        <v>122.51994595674419</v>
      </c>
      <c r="I20" s="11">
        <v>149.07515754412523</v>
      </c>
      <c r="T20">
        <f t="shared" ca="1" si="1"/>
        <v>0.16801696028871682</v>
      </c>
      <c r="U20">
        <f t="shared" ca="1" si="2"/>
        <v>-0.33198303971128318</v>
      </c>
    </row>
    <row r="21" spans="3:21" ht="15.75" customHeight="1" x14ac:dyDescent="0.4">
      <c r="C21" s="11">
        <f t="shared" ca="1" si="4"/>
        <v>140.85475147363647</v>
      </c>
      <c r="D21" s="11">
        <f t="shared" ca="1" si="3"/>
        <v>120.7328369367564</v>
      </c>
      <c r="F21" s="11">
        <v>119.4757792318413</v>
      </c>
      <c r="G21" s="11">
        <v>155.4136205036022</v>
      </c>
      <c r="H21" s="11">
        <v>120.5597449090223</v>
      </c>
      <c r="I21" s="11">
        <v>126.36865492209158</v>
      </c>
      <c r="T21">
        <f t="shared" ca="1" si="1"/>
        <v>4.6952371690970107E-2</v>
      </c>
      <c r="U21">
        <f t="shared" ca="1" si="2"/>
        <v>-0.45304762830902989</v>
      </c>
    </row>
    <row r="22" spans="3:21" ht="15.75" customHeight="1" x14ac:dyDescent="0.4">
      <c r="C22" s="11">
        <f t="shared" ca="1" si="4"/>
        <v>128.73417799248935</v>
      </c>
      <c r="D22" s="11">
        <f t="shared" ca="1" si="3"/>
        <v>135.38593690486806</v>
      </c>
      <c r="F22" s="11">
        <v>134.18817381469859</v>
      </c>
      <c r="G22" s="11">
        <v>128.57171658683464</v>
      </c>
      <c r="H22" s="11">
        <v>158.45963108717714</v>
      </c>
      <c r="I22" s="11">
        <v>142.97331719766271</v>
      </c>
    </row>
    <row r="23" spans="3:21" ht="15.75" customHeight="1" x14ac:dyDescent="0.4">
      <c r="C23" s="11">
        <f t="shared" ca="1" si="4"/>
        <v>151.88613156440056</v>
      </c>
      <c r="D23" s="11">
        <f t="shared" ca="1" si="3"/>
        <v>159.57544946319783</v>
      </c>
      <c r="F23" s="11">
        <v>120.95619427662689</v>
      </c>
      <c r="G23" s="11">
        <v>129.36598999052683</v>
      </c>
      <c r="H23" s="11">
        <v>149.1485463779872</v>
      </c>
      <c r="I23" s="11">
        <v>133.09802571725623</v>
      </c>
    </row>
    <row r="24" spans="3:21" ht="15.75" customHeight="1" x14ac:dyDescent="0.4">
      <c r="C24" s="11">
        <f t="shared" ca="1" si="4"/>
        <v>117.52995319244542</v>
      </c>
      <c r="D24" s="11">
        <f t="shared" ca="1" si="3"/>
        <v>161.42619544425838</v>
      </c>
      <c r="F24" s="11">
        <v>154.07664871958991</v>
      </c>
      <c r="G24" s="11">
        <v>129.65940609377344</v>
      </c>
      <c r="H24" s="11">
        <v>155.74144729086993</v>
      </c>
      <c r="I24" s="11">
        <v>159.06925442232631</v>
      </c>
    </row>
    <row r="25" spans="3:21" ht="15.75" customHeight="1" x14ac:dyDescent="0.4">
      <c r="C25" s="11">
        <f t="shared" ca="1" si="4"/>
        <v>121.34024973616877</v>
      </c>
      <c r="D25" s="11">
        <f t="shared" ca="1" si="3"/>
        <v>119.0567475702415</v>
      </c>
      <c r="F25" s="11">
        <v>151.95142025572943</v>
      </c>
      <c r="G25" s="11">
        <v>117.46342058571305</v>
      </c>
      <c r="H25" s="11">
        <v>155.24057923296144</v>
      </c>
      <c r="I25" s="11">
        <v>123.66871446794558</v>
      </c>
    </row>
    <row r="26" spans="3:21" ht="15.75" customHeight="1" x14ac:dyDescent="0.4">
      <c r="C26" s="11">
        <f t="shared" ca="1" si="4"/>
        <v>128.94868104114164</v>
      </c>
      <c r="D26" s="11">
        <f t="shared" ca="1" si="3"/>
        <v>155.48078210317595</v>
      </c>
      <c r="F26" s="11">
        <v>140.10431425898491</v>
      </c>
      <c r="G26" s="11">
        <v>154.27646634014272</v>
      </c>
      <c r="H26" s="11">
        <v>136.41732550653046</v>
      </c>
      <c r="I26" s="11">
        <v>134.62167337691585</v>
      </c>
    </row>
    <row r="27" spans="3:21" ht="15.75" customHeight="1" x14ac:dyDescent="0.4">
      <c r="C27" s="11">
        <f t="shared" ca="1" si="4"/>
        <v>158.57182277184461</v>
      </c>
      <c r="D27" s="11">
        <f t="shared" ca="1" si="3"/>
        <v>144.93256045486118</v>
      </c>
      <c r="F27" s="11">
        <v>159.9134574168346</v>
      </c>
      <c r="G27" s="11">
        <v>116.02867738046014</v>
      </c>
      <c r="H27" s="11">
        <v>130.94544707459931</v>
      </c>
      <c r="I27" s="11">
        <v>139.02818182044842</v>
      </c>
    </row>
    <row r="28" spans="3:21" ht="15.75" customHeight="1" x14ac:dyDescent="0.4">
      <c r="C28" s="11">
        <f t="shared" ca="1" si="4"/>
        <v>116.96053260106342</v>
      </c>
      <c r="D28" s="11">
        <f t="shared" ca="1" si="3"/>
        <v>119.04017992294375</v>
      </c>
      <c r="F28" s="11">
        <v>154.67599956228125</v>
      </c>
      <c r="G28" s="11">
        <v>138.87363161825004</v>
      </c>
      <c r="H28" s="11">
        <v>143.27235212791888</v>
      </c>
      <c r="I28" s="11">
        <v>114.81162116887842</v>
      </c>
    </row>
    <row r="29" spans="3:21" ht="15.75" customHeight="1" x14ac:dyDescent="0.4">
      <c r="C29" s="11">
        <f t="shared" ca="1" si="4"/>
        <v>121.00240799862829</v>
      </c>
      <c r="D29" s="11">
        <f t="shared" ca="1" si="3"/>
        <v>123.12368812466261</v>
      </c>
      <c r="F29" s="11">
        <v>120.24661801815137</v>
      </c>
      <c r="G29" s="11">
        <v>133.55880431324596</v>
      </c>
      <c r="H29" s="11">
        <v>138.60015784768686</v>
      </c>
      <c r="I29" s="11">
        <v>139.61974924363798</v>
      </c>
    </row>
    <row r="30" spans="3:21" ht="15.75" customHeight="1" x14ac:dyDescent="0.4">
      <c r="C30" s="11">
        <f t="shared" ca="1" si="4"/>
        <v>151.64772148579095</v>
      </c>
      <c r="D30" s="11">
        <f t="shared" ca="1" si="3"/>
        <v>131.1077927881436</v>
      </c>
      <c r="F30" s="11">
        <v>120.26407380296163</v>
      </c>
      <c r="G30" s="11">
        <v>114.13295494560424</v>
      </c>
      <c r="H30" s="11">
        <v>160.51385795769221</v>
      </c>
      <c r="I30" s="11">
        <v>162.735506285139</v>
      </c>
    </row>
    <row r="31" spans="3:21" ht="15.75" customHeight="1" x14ac:dyDescent="0.4">
      <c r="C31" s="11">
        <f t="shared" ca="1" si="4"/>
        <v>115.26874305784575</v>
      </c>
      <c r="D31" s="11">
        <f t="shared" ca="1" si="3"/>
        <v>142.05577785931456</v>
      </c>
      <c r="F31" s="11">
        <v>130.54705529708795</v>
      </c>
      <c r="G31" s="11">
        <v>153.6284952785048</v>
      </c>
      <c r="H31" s="11">
        <v>135.06120363709778</v>
      </c>
      <c r="I31" s="11">
        <v>156.95513695904475</v>
      </c>
    </row>
    <row r="32" spans="3:21" ht="15.75" customHeight="1" x14ac:dyDescent="0.4">
      <c r="C32" s="11">
        <f t="shared" ca="1" si="4"/>
        <v>153.01723801098711</v>
      </c>
      <c r="D32" s="11">
        <f t="shared" ca="1" si="3"/>
        <v>120.25558621220797</v>
      </c>
      <c r="F32" s="11">
        <v>138.49820840354812</v>
      </c>
      <c r="G32" s="11">
        <v>147.79066869297594</v>
      </c>
      <c r="H32" s="11">
        <v>157.71676863069382</v>
      </c>
      <c r="I32" s="11">
        <v>115.4291955665617</v>
      </c>
    </row>
    <row r="33" spans="2:9" ht="15.75" customHeight="1" x14ac:dyDescent="0.4">
      <c r="C33" s="11">
        <f t="shared" ca="1" si="4"/>
        <v>149.43405329203839</v>
      </c>
      <c r="D33" s="11">
        <f t="shared" ca="1" si="3"/>
        <v>153.18505716239665</v>
      </c>
      <c r="F33" s="11">
        <v>158.19086778623088</v>
      </c>
      <c r="G33" s="11">
        <v>159.51816110686826</v>
      </c>
      <c r="H33" s="11">
        <v>159.65731075720032</v>
      </c>
      <c r="I33" s="11">
        <v>148.13360169177011</v>
      </c>
    </row>
    <row r="34" spans="2:9" ht="15.75" customHeight="1" x14ac:dyDescent="0.4">
      <c r="C34" s="11">
        <f t="shared" ca="1" si="4"/>
        <v>150.03605857324959</v>
      </c>
      <c r="D34" s="11">
        <f t="shared" ca="1" si="3"/>
        <v>128.64274052752401</v>
      </c>
      <c r="F34" s="11">
        <v>162.24075155105618</v>
      </c>
      <c r="G34" s="11">
        <v>147.21402042239518</v>
      </c>
      <c r="H34" s="11">
        <v>137.21449853504464</v>
      </c>
      <c r="I34" s="11">
        <v>132.19295729308718</v>
      </c>
    </row>
    <row r="35" spans="2:9" ht="15.75" customHeight="1" x14ac:dyDescent="0.4">
      <c r="C35" s="11">
        <f t="shared" ca="1" si="4"/>
        <v>158.8804284991466</v>
      </c>
      <c r="D35" s="11">
        <f t="shared" ca="1" si="3"/>
        <v>120.58940021046112</v>
      </c>
      <c r="F35" s="11">
        <v>133.08101264463571</v>
      </c>
      <c r="G35" s="11">
        <v>149.26325896274233</v>
      </c>
      <c r="H35" s="11">
        <v>131.33477070370066</v>
      </c>
      <c r="I35" s="11">
        <v>118.59383665919023</v>
      </c>
    </row>
    <row r="36" spans="2:9" ht="15.75" customHeight="1" x14ac:dyDescent="0.4">
      <c r="C36" s="11">
        <f t="shared" ca="1" si="4"/>
        <v>116.78141657287505</v>
      </c>
      <c r="D36" s="11">
        <f t="shared" ca="1" si="3"/>
        <v>131.09653054150743</v>
      </c>
      <c r="F36" s="11">
        <v>117.33872527983877</v>
      </c>
      <c r="G36" s="11">
        <v>127.55429919123071</v>
      </c>
      <c r="H36" s="11">
        <v>136.8195245461236</v>
      </c>
      <c r="I36" s="11">
        <v>116.18529798200264</v>
      </c>
    </row>
    <row r="37" spans="2:9" ht="15.75" customHeight="1" x14ac:dyDescent="0.4">
      <c r="C37" s="11">
        <f t="shared" ca="1" si="4"/>
        <v>149.57572484701257</v>
      </c>
      <c r="D37" s="11">
        <f t="shared" ca="1" si="3"/>
        <v>148.71978441121695</v>
      </c>
      <c r="F37" s="11">
        <v>124.92181316273889</v>
      </c>
      <c r="G37" s="11">
        <v>147.71534023573994</v>
      </c>
      <c r="H37" s="11">
        <v>117.14054381285331</v>
      </c>
      <c r="I37" s="11">
        <v>160.98567351602375</v>
      </c>
    </row>
    <row r="38" spans="2:9" ht="15.75" customHeight="1" x14ac:dyDescent="0.4">
      <c r="C38" s="11">
        <f t="shared" ca="1" si="4"/>
        <v>123.74111045407925</v>
      </c>
      <c r="D38" s="11">
        <f t="shared" ca="1" si="3"/>
        <v>157.88458954198563</v>
      </c>
      <c r="F38" s="11">
        <v>131.40152559488581</v>
      </c>
      <c r="G38" s="11">
        <v>124.59240908554331</v>
      </c>
      <c r="H38" s="11">
        <v>144.46554580059245</v>
      </c>
      <c r="I38" s="11">
        <v>127.47723145012253</v>
      </c>
    </row>
    <row r="39" spans="2:9" ht="15.75" customHeight="1" x14ac:dyDescent="0.4">
      <c r="C39" s="11">
        <f t="shared" ca="1" si="4"/>
        <v>136.53042652572944</v>
      </c>
      <c r="D39" s="11">
        <f t="shared" ca="1" si="3"/>
        <v>145.1151711789314</v>
      </c>
      <c r="F39" s="11">
        <v>126.12507539776701</v>
      </c>
      <c r="G39" s="11">
        <v>120.87891187776299</v>
      </c>
      <c r="H39" s="11">
        <v>143.23132084677655</v>
      </c>
      <c r="I39" s="11">
        <v>131.35136984813769</v>
      </c>
    </row>
    <row r="40" spans="2:9" ht="15.75" customHeight="1" x14ac:dyDescent="0.4">
      <c r="C40" s="11">
        <f t="shared" ca="1" si="4"/>
        <v>150.49683903912964</v>
      </c>
      <c r="D40" s="11">
        <f t="shared" ca="1" si="3"/>
        <v>120.61981248892603</v>
      </c>
      <c r="F40" s="11">
        <v>138.03829237750131</v>
      </c>
      <c r="G40" s="11">
        <v>150.31024061331868</v>
      </c>
      <c r="H40" s="11">
        <v>125.85065135485578</v>
      </c>
      <c r="I40" s="11">
        <v>130.73017812729998</v>
      </c>
    </row>
    <row r="41" spans="2:9" ht="15.75" customHeight="1" x14ac:dyDescent="0.4">
      <c r="C41" s="11">
        <f t="shared" ca="1" si="4"/>
        <v>124.55393475159906</v>
      </c>
      <c r="D41" s="11">
        <f t="shared" ca="1" si="3"/>
        <v>115.97140319408761</v>
      </c>
      <c r="F41" s="11">
        <v>141.87335205187637</v>
      </c>
      <c r="G41" s="11">
        <v>124.09802319935214</v>
      </c>
      <c r="H41" s="11">
        <v>144.89655279625012</v>
      </c>
      <c r="I41" s="11">
        <v>141.33801555895207</v>
      </c>
    </row>
    <row r="42" spans="2:9" ht="15.75" customHeight="1" x14ac:dyDescent="0.4">
      <c r="C42" s="11">
        <f t="shared" ca="1" si="4"/>
        <v>141.42093665939578</v>
      </c>
      <c r="D42" s="11">
        <f t="shared" ca="1" si="3"/>
        <v>145.32165528837672</v>
      </c>
      <c r="F42" s="11">
        <v>120.36850711865037</v>
      </c>
      <c r="G42" s="11">
        <v>133.41749579634484</v>
      </c>
      <c r="H42" s="11">
        <v>157.62546354795512</v>
      </c>
      <c r="I42" s="11">
        <v>126.47720239270375</v>
      </c>
    </row>
    <row r="43" spans="2:9" ht="15.75" customHeight="1" x14ac:dyDescent="0.4">
      <c r="C43" s="11">
        <f t="shared" ca="1" si="4"/>
        <v>118.7320028012459</v>
      </c>
      <c r="D43" s="11">
        <f t="shared" ca="1" si="3"/>
        <v>156.8075209524894</v>
      </c>
      <c r="F43" s="11">
        <v>127.04406606982855</v>
      </c>
      <c r="G43" s="11">
        <v>126.34064241111101</v>
      </c>
      <c r="H43" s="11">
        <v>151.17500412091269</v>
      </c>
      <c r="I43" s="11">
        <v>150.02311445503798</v>
      </c>
    </row>
    <row r="44" spans="2:9" x14ac:dyDescent="0.4">
      <c r="B44" t="s">
        <v>24</v>
      </c>
    </row>
    <row r="53" spans="5:9" x14ac:dyDescent="0.4">
      <c r="F53" t="s">
        <v>12</v>
      </c>
    </row>
    <row r="54" spans="5:9" x14ac:dyDescent="0.4">
      <c r="F54" t="s">
        <v>10</v>
      </c>
      <c r="G54" s="12" t="s">
        <v>20</v>
      </c>
      <c r="H54" t="s">
        <v>11</v>
      </c>
    </row>
    <row r="55" spans="5:9" x14ac:dyDescent="0.4">
      <c r="E55">
        <v>0</v>
      </c>
      <c r="G55">
        <v>0</v>
      </c>
      <c r="I55">
        <v>0</v>
      </c>
    </row>
    <row r="56" spans="5:9" x14ac:dyDescent="0.4">
      <c r="E56">
        <v>1</v>
      </c>
      <c r="F56" s="11">
        <v>127.825008793085</v>
      </c>
      <c r="G56" s="13">
        <f>G55+F56</f>
        <v>127.825008793085</v>
      </c>
      <c r="H56" s="11">
        <v>122.26460135838376</v>
      </c>
      <c r="I56" s="13">
        <f t="shared" ref="I56:I85" si="5">I55+H56</f>
        <v>122.26460135838376</v>
      </c>
    </row>
    <row r="57" spans="5:9" x14ac:dyDescent="0.4">
      <c r="E57">
        <v>2</v>
      </c>
      <c r="F57" s="11">
        <v>136.85857487093722</v>
      </c>
      <c r="G57" s="13">
        <f t="shared" ref="G57:G85" si="6">G56+F57</f>
        <v>264.68358366402219</v>
      </c>
      <c r="H57" s="11">
        <v>147.69739766721227</v>
      </c>
      <c r="I57" s="13">
        <f t="shared" si="5"/>
        <v>269.96199902559601</v>
      </c>
    </row>
    <row r="58" spans="5:9" x14ac:dyDescent="0.4">
      <c r="E58">
        <v>3</v>
      </c>
      <c r="F58" s="11">
        <v>133.50047231421567</v>
      </c>
      <c r="G58" s="13">
        <f t="shared" si="6"/>
        <v>398.18405597823789</v>
      </c>
      <c r="H58" s="11">
        <v>122.45042182704378</v>
      </c>
      <c r="I58" s="13">
        <f t="shared" si="5"/>
        <v>392.4124208526398</v>
      </c>
    </row>
    <row r="59" spans="5:9" x14ac:dyDescent="0.4">
      <c r="E59">
        <v>4</v>
      </c>
      <c r="F59" s="11">
        <v>158.13544153990199</v>
      </c>
      <c r="G59" s="13">
        <f t="shared" si="6"/>
        <v>556.31949751813988</v>
      </c>
      <c r="H59" s="11">
        <v>142.68865163538371</v>
      </c>
      <c r="I59" s="13">
        <f t="shared" si="5"/>
        <v>535.10107248802353</v>
      </c>
    </row>
    <row r="60" spans="5:9" x14ac:dyDescent="0.4">
      <c r="E60">
        <v>5</v>
      </c>
      <c r="F60" s="11">
        <v>116.06829142498259</v>
      </c>
      <c r="G60" s="13">
        <f t="shared" si="6"/>
        <v>672.38778894312247</v>
      </c>
      <c r="H60" s="11">
        <v>158.96645698308839</v>
      </c>
      <c r="I60" s="13">
        <f t="shared" si="5"/>
        <v>694.06752947111192</v>
      </c>
    </row>
    <row r="61" spans="5:9" x14ac:dyDescent="0.4">
      <c r="E61">
        <v>6</v>
      </c>
      <c r="F61" s="11">
        <v>145.35037317298324</v>
      </c>
      <c r="G61" s="13">
        <f t="shared" si="6"/>
        <v>817.73816211610574</v>
      </c>
      <c r="H61" s="11">
        <v>128.00022362142781</v>
      </c>
      <c r="I61" s="13">
        <f t="shared" si="5"/>
        <v>822.06775309253976</v>
      </c>
    </row>
    <row r="62" spans="5:9" x14ac:dyDescent="0.4">
      <c r="E62">
        <v>7</v>
      </c>
      <c r="F62" s="11">
        <v>134.72312009695773</v>
      </c>
      <c r="G62" s="13">
        <f t="shared" si="6"/>
        <v>952.46128221306344</v>
      </c>
      <c r="H62" s="11">
        <v>139.46194206778907</v>
      </c>
      <c r="I62" s="13">
        <f t="shared" si="5"/>
        <v>961.52969516032886</v>
      </c>
    </row>
    <row r="63" spans="5:9" x14ac:dyDescent="0.4">
      <c r="E63">
        <v>8</v>
      </c>
      <c r="F63" s="11">
        <v>119.4757792318413</v>
      </c>
      <c r="G63" s="13">
        <f t="shared" si="6"/>
        <v>1071.9370614449047</v>
      </c>
      <c r="H63" s="11">
        <v>155.4136205036022</v>
      </c>
      <c r="I63" s="13">
        <f t="shared" si="5"/>
        <v>1116.9433156639311</v>
      </c>
    </row>
    <row r="64" spans="5:9" x14ac:dyDescent="0.4">
      <c r="E64">
        <v>9</v>
      </c>
      <c r="F64" s="11">
        <v>134.18817381469859</v>
      </c>
      <c r="G64" s="13">
        <f t="shared" si="6"/>
        <v>1206.1252352596032</v>
      </c>
      <c r="H64" s="11">
        <v>128.57171658683464</v>
      </c>
      <c r="I64" s="13">
        <f t="shared" si="5"/>
        <v>1245.5150322507657</v>
      </c>
    </row>
    <row r="65" spans="5:9" x14ac:dyDescent="0.4">
      <c r="E65">
        <v>10</v>
      </c>
      <c r="F65" s="11">
        <v>120.95619427662689</v>
      </c>
      <c r="G65" s="13">
        <f t="shared" si="6"/>
        <v>1327.0814295362302</v>
      </c>
      <c r="H65" s="11">
        <v>129.36598999052683</v>
      </c>
      <c r="I65" s="13">
        <f t="shared" si="5"/>
        <v>1374.8810222412926</v>
      </c>
    </row>
    <row r="66" spans="5:9" x14ac:dyDescent="0.4">
      <c r="E66">
        <v>11</v>
      </c>
      <c r="F66" s="11">
        <v>154.07664871958991</v>
      </c>
      <c r="G66" s="13">
        <f t="shared" si="6"/>
        <v>1481.1580782558201</v>
      </c>
      <c r="H66" s="11">
        <v>129.65940609377344</v>
      </c>
      <c r="I66" s="13">
        <f t="shared" si="5"/>
        <v>1504.5404283350661</v>
      </c>
    </row>
    <row r="67" spans="5:9" x14ac:dyDescent="0.4">
      <c r="E67">
        <v>12</v>
      </c>
      <c r="F67" s="11">
        <v>151.95142025572943</v>
      </c>
      <c r="G67" s="13">
        <f t="shared" si="6"/>
        <v>1633.1094985115496</v>
      </c>
      <c r="H67" s="11">
        <v>117.46342058571305</v>
      </c>
      <c r="I67" s="13">
        <f t="shared" si="5"/>
        <v>1622.0038489207791</v>
      </c>
    </row>
    <row r="68" spans="5:9" x14ac:dyDescent="0.4">
      <c r="E68">
        <v>13</v>
      </c>
      <c r="F68" s="11">
        <v>140.10431425898491</v>
      </c>
      <c r="G68" s="13">
        <f t="shared" si="6"/>
        <v>1773.2138127705346</v>
      </c>
      <c r="H68" s="11">
        <v>154.27646634014272</v>
      </c>
      <c r="I68" s="13">
        <f t="shared" si="5"/>
        <v>1776.2803152609217</v>
      </c>
    </row>
    <row r="69" spans="5:9" x14ac:dyDescent="0.4">
      <c r="E69">
        <v>14</v>
      </c>
      <c r="F69" s="11">
        <v>159.9134574168346</v>
      </c>
      <c r="G69" s="13">
        <f t="shared" si="6"/>
        <v>1933.127270187369</v>
      </c>
      <c r="H69" s="11">
        <v>116.02867738046014</v>
      </c>
      <c r="I69" s="13">
        <f t="shared" si="5"/>
        <v>1892.3089926413818</v>
      </c>
    </row>
    <row r="70" spans="5:9" x14ac:dyDescent="0.4">
      <c r="E70">
        <v>15</v>
      </c>
      <c r="F70" s="11">
        <v>154.67599956228125</v>
      </c>
      <c r="G70" s="13">
        <f t="shared" si="6"/>
        <v>2087.8032697496501</v>
      </c>
      <c r="H70" s="11">
        <v>138.87363161825004</v>
      </c>
      <c r="I70" s="13">
        <f t="shared" si="5"/>
        <v>2031.1826242596319</v>
      </c>
    </row>
    <row r="71" spans="5:9" x14ac:dyDescent="0.4">
      <c r="E71">
        <v>16</v>
      </c>
      <c r="F71" s="11">
        <v>120.24661801815137</v>
      </c>
      <c r="G71" s="13">
        <f t="shared" si="6"/>
        <v>2208.0498877678015</v>
      </c>
      <c r="H71" s="11">
        <v>133.55880431324596</v>
      </c>
      <c r="I71" s="13">
        <f t="shared" si="5"/>
        <v>2164.7414285728778</v>
      </c>
    </row>
    <row r="72" spans="5:9" x14ac:dyDescent="0.4">
      <c r="E72">
        <v>17</v>
      </c>
      <c r="F72" s="11">
        <v>120.26407380296163</v>
      </c>
      <c r="G72" s="13">
        <f t="shared" si="6"/>
        <v>2328.3139615707632</v>
      </c>
      <c r="H72" s="11">
        <v>114.13295494560424</v>
      </c>
      <c r="I72" s="13">
        <f t="shared" si="5"/>
        <v>2278.8743835184819</v>
      </c>
    </row>
    <row r="73" spans="5:9" x14ac:dyDescent="0.4">
      <c r="E73">
        <v>18</v>
      </c>
      <c r="F73" s="11">
        <v>130.54705529708795</v>
      </c>
      <c r="G73" s="13">
        <f t="shared" si="6"/>
        <v>2458.861016867851</v>
      </c>
      <c r="H73" s="11">
        <v>153.6284952785048</v>
      </c>
      <c r="I73" s="13">
        <f t="shared" si="5"/>
        <v>2432.5028787969868</v>
      </c>
    </row>
    <row r="74" spans="5:9" x14ac:dyDescent="0.4">
      <c r="E74">
        <v>19</v>
      </c>
      <c r="F74" s="11">
        <v>138.49820840354812</v>
      </c>
      <c r="G74" s="13">
        <f>G73+F74</f>
        <v>2597.3592252713993</v>
      </c>
      <c r="H74" s="11">
        <v>147.79066869297594</v>
      </c>
      <c r="I74" s="13">
        <f t="shared" si="5"/>
        <v>2580.2935474899627</v>
      </c>
    </row>
    <row r="75" spans="5:9" x14ac:dyDescent="0.4">
      <c r="E75">
        <v>20</v>
      </c>
      <c r="F75" s="11">
        <v>158.19086778623088</v>
      </c>
      <c r="G75" s="13">
        <f t="shared" si="6"/>
        <v>2755.55009305763</v>
      </c>
      <c r="H75" s="11">
        <v>159.51816110686826</v>
      </c>
      <c r="I75" s="13">
        <f t="shared" si="5"/>
        <v>2739.8117085968311</v>
      </c>
    </row>
    <row r="76" spans="5:9" x14ac:dyDescent="0.4">
      <c r="E76">
        <v>21</v>
      </c>
      <c r="F76" s="11">
        <v>162.24075155105618</v>
      </c>
      <c r="G76" s="13">
        <f t="shared" si="6"/>
        <v>2917.7908446086863</v>
      </c>
      <c r="H76" s="11">
        <v>147.21402042239518</v>
      </c>
      <c r="I76" s="13">
        <f t="shared" si="5"/>
        <v>2887.0257290192262</v>
      </c>
    </row>
    <row r="77" spans="5:9" x14ac:dyDescent="0.4">
      <c r="E77">
        <v>22</v>
      </c>
      <c r="F77" s="11">
        <v>133.08101264463571</v>
      </c>
      <c r="G77" s="13">
        <f t="shared" si="6"/>
        <v>3050.8718572533221</v>
      </c>
      <c r="H77" s="11">
        <v>149.26325896274233</v>
      </c>
      <c r="I77" s="13">
        <f t="shared" si="5"/>
        <v>3036.2889879819686</v>
      </c>
    </row>
    <row r="78" spans="5:9" x14ac:dyDescent="0.4">
      <c r="E78">
        <v>23</v>
      </c>
      <c r="F78" s="11">
        <v>117.33872527983877</v>
      </c>
      <c r="G78" s="13">
        <f t="shared" si="6"/>
        <v>3168.210582533161</v>
      </c>
      <c r="H78" s="11">
        <v>127.55429919123071</v>
      </c>
      <c r="I78" s="13">
        <f t="shared" si="5"/>
        <v>3163.8432871731993</v>
      </c>
    </row>
    <row r="79" spans="5:9" x14ac:dyDescent="0.4">
      <c r="E79">
        <v>24</v>
      </c>
      <c r="F79" s="11">
        <v>124.92181316273889</v>
      </c>
      <c r="G79" s="13">
        <f t="shared" si="6"/>
        <v>3293.1323956959</v>
      </c>
      <c r="H79" s="11">
        <v>147.71534023573994</v>
      </c>
      <c r="I79" s="13">
        <f t="shared" si="5"/>
        <v>3311.5586274089392</v>
      </c>
    </row>
    <row r="80" spans="5:9" x14ac:dyDescent="0.4">
      <c r="E80">
        <v>25</v>
      </c>
      <c r="F80" s="11">
        <v>131.40152559488581</v>
      </c>
      <c r="G80" s="13">
        <f t="shared" si="6"/>
        <v>3424.5339212907857</v>
      </c>
      <c r="H80" s="11">
        <v>124.59240908554331</v>
      </c>
      <c r="I80" s="13">
        <f t="shared" si="5"/>
        <v>3436.1510364944825</v>
      </c>
    </row>
    <row r="81" spans="5:9" x14ac:dyDescent="0.4">
      <c r="E81">
        <v>26</v>
      </c>
      <c r="F81" s="11">
        <v>126.12507539776701</v>
      </c>
      <c r="G81" s="13">
        <f t="shared" si="6"/>
        <v>3550.6589966885526</v>
      </c>
      <c r="H81" s="11">
        <v>120.87891187776299</v>
      </c>
      <c r="I81" s="13">
        <f t="shared" si="5"/>
        <v>3557.0299483722456</v>
      </c>
    </row>
    <row r="82" spans="5:9" x14ac:dyDescent="0.4">
      <c r="E82">
        <v>27</v>
      </c>
      <c r="F82" s="11">
        <v>138.03829237750131</v>
      </c>
      <c r="G82" s="13">
        <f t="shared" si="6"/>
        <v>3688.6972890660541</v>
      </c>
      <c r="H82" s="11">
        <v>150.31024061331868</v>
      </c>
      <c r="I82" s="13">
        <f t="shared" si="5"/>
        <v>3707.3401889855641</v>
      </c>
    </row>
    <row r="83" spans="5:9" x14ac:dyDescent="0.4">
      <c r="E83">
        <v>28</v>
      </c>
      <c r="F83" s="11">
        <v>141.87335205187637</v>
      </c>
      <c r="G83" s="13">
        <f t="shared" si="6"/>
        <v>3830.5706411179303</v>
      </c>
      <c r="H83" s="11">
        <v>124.09802319935214</v>
      </c>
      <c r="I83" s="13">
        <f t="shared" si="5"/>
        <v>3831.4382121849162</v>
      </c>
    </row>
    <row r="84" spans="5:9" x14ac:dyDescent="0.4">
      <c r="E84">
        <v>29</v>
      </c>
      <c r="F84" s="11">
        <v>120.36850711865037</v>
      </c>
      <c r="G84" s="13">
        <f t="shared" si="6"/>
        <v>3950.9391482365809</v>
      </c>
      <c r="H84" s="11">
        <v>133.41749579634484</v>
      </c>
      <c r="I84" s="13">
        <f t="shared" si="5"/>
        <v>3964.8557079812608</v>
      </c>
    </row>
    <row r="85" spans="5:9" x14ac:dyDescent="0.4">
      <c r="E85">
        <v>30</v>
      </c>
      <c r="F85" s="11">
        <v>127.04406606982855</v>
      </c>
      <c r="G85" s="13">
        <f t="shared" si="6"/>
        <v>4077.9832143064095</v>
      </c>
      <c r="H85" s="11">
        <v>126.34064241111101</v>
      </c>
      <c r="I85" s="13">
        <f t="shared" si="5"/>
        <v>4091.1963503923716</v>
      </c>
    </row>
    <row r="86" spans="5:9" x14ac:dyDescent="0.4">
      <c r="F86" s="11" t="s">
        <v>16</v>
      </c>
      <c r="H86" s="11" t="s">
        <v>16</v>
      </c>
    </row>
    <row r="101" spans="7:8" x14ac:dyDescent="0.4">
      <c r="G101">
        <f>4078/30</f>
        <v>135.93333333333334</v>
      </c>
      <c r="H101">
        <f>4091.2/30</f>
        <v>136.37333333333333</v>
      </c>
    </row>
  </sheetData>
  <mergeCells count="2">
    <mergeCell ref="B2:E2"/>
    <mergeCell ref="B11:E11"/>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I16"/>
  <sheetViews>
    <sheetView workbookViewId="0">
      <selection activeCell="G19" sqref="G19"/>
    </sheetView>
  </sheetViews>
  <sheetFormatPr defaultRowHeight="18.75" x14ac:dyDescent="0.4"/>
  <cols>
    <col min="2" max="2" width="15" customWidth="1"/>
    <col min="5" max="5" width="9.75" customWidth="1"/>
  </cols>
  <sheetData>
    <row r="2" spans="1:9" ht="24" x14ac:dyDescent="0.4">
      <c r="B2" s="24" t="s">
        <v>21</v>
      </c>
      <c r="C2" s="24"/>
      <c r="D2" s="24"/>
      <c r="E2" s="24"/>
    </row>
    <row r="4" spans="1:9" ht="25.5" x14ac:dyDescent="0.4">
      <c r="C4" s="18" t="s">
        <v>38</v>
      </c>
      <c r="D4" s="16" t="s">
        <v>40</v>
      </c>
      <c r="E4" s="12" t="s">
        <v>39</v>
      </c>
    </row>
    <row r="5" spans="1:9" x14ac:dyDescent="0.4">
      <c r="B5" t="s">
        <v>25</v>
      </c>
      <c r="C5">
        <v>298</v>
      </c>
      <c r="D5" s="19">
        <v>8</v>
      </c>
      <c r="E5" s="13">
        <f>C5*(1+D5/100)</f>
        <v>321.84000000000003</v>
      </c>
    </row>
    <row r="6" spans="1:9" x14ac:dyDescent="0.4">
      <c r="B6" t="s">
        <v>27</v>
      </c>
      <c r="C6">
        <v>280</v>
      </c>
      <c r="D6" s="19">
        <v>8</v>
      </c>
      <c r="E6" s="13">
        <f t="shared" ref="E6:E14" si="0">C6*(1+D6/100)</f>
        <v>302.40000000000003</v>
      </c>
      <c r="G6" s="13"/>
      <c r="I6" t="s">
        <v>37</v>
      </c>
    </row>
    <row r="7" spans="1:9" x14ac:dyDescent="0.4">
      <c r="B7" t="s">
        <v>26</v>
      </c>
      <c r="C7">
        <v>980</v>
      </c>
      <c r="D7" s="19">
        <v>8</v>
      </c>
      <c r="E7" s="13">
        <f t="shared" si="0"/>
        <v>1058.4000000000001</v>
      </c>
      <c r="G7" s="13"/>
    </row>
    <row r="8" spans="1:9" x14ac:dyDescent="0.4">
      <c r="B8" t="s">
        <v>28</v>
      </c>
      <c r="C8">
        <v>398</v>
      </c>
      <c r="D8" s="19">
        <v>8</v>
      </c>
      <c r="E8" s="13">
        <f t="shared" si="0"/>
        <v>429.84000000000003</v>
      </c>
      <c r="G8" s="13"/>
    </row>
    <row r="9" spans="1:9" x14ac:dyDescent="0.4">
      <c r="A9" s="17" t="s">
        <v>30</v>
      </c>
      <c r="B9" t="s">
        <v>29</v>
      </c>
      <c r="C9">
        <v>1090</v>
      </c>
      <c r="D9" s="19">
        <v>10</v>
      </c>
      <c r="E9" s="13">
        <f t="shared" si="0"/>
        <v>1199</v>
      </c>
      <c r="G9" s="13"/>
    </row>
    <row r="10" spans="1:9" x14ac:dyDescent="0.4">
      <c r="B10" t="s">
        <v>32</v>
      </c>
      <c r="C10">
        <v>198</v>
      </c>
      <c r="D10" s="19">
        <v>8</v>
      </c>
      <c r="E10" s="13">
        <f t="shared" si="0"/>
        <v>213.84</v>
      </c>
      <c r="G10" s="13"/>
    </row>
    <row r="11" spans="1:9" x14ac:dyDescent="0.4">
      <c r="A11" s="17" t="s">
        <v>31</v>
      </c>
      <c r="B11" t="s">
        <v>35</v>
      </c>
      <c r="C11">
        <v>476</v>
      </c>
      <c r="D11" s="19">
        <v>10</v>
      </c>
      <c r="E11" s="13">
        <f t="shared" si="0"/>
        <v>523.6</v>
      </c>
      <c r="G11" s="13"/>
    </row>
    <row r="12" spans="1:9" x14ac:dyDescent="0.4">
      <c r="B12" t="s">
        <v>33</v>
      </c>
      <c r="C12">
        <v>250</v>
      </c>
      <c r="D12" s="19">
        <v>8</v>
      </c>
      <c r="E12" s="13">
        <f t="shared" si="0"/>
        <v>270</v>
      </c>
      <c r="G12" s="13"/>
    </row>
    <row r="13" spans="1:9" x14ac:dyDescent="0.4">
      <c r="B13" t="s">
        <v>34</v>
      </c>
      <c r="C13">
        <v>316</v>
      </c>
      <c r="D13" s="19">
        <v>8</v>
      </c>
      <c r="E13" s="13">
        <f t="shared" si="0"/>
        <v>341.28000000000003</v>
      </c>
      <c r="G13" s="13"/>
    </row>
    <row r="14" spans="1:9" x14ac:dyDescent="0.4">
      <c r="B14" t="s">
        <v>36</v>
      </c>
      <c r="C14">
        <v>316</v>
      </c>
      <c r="D14" s="19">
        <v>8</v>
      </c>
      <c r="E14" s="13">
        <f t="shared" si="0"/>
        <v>341.28000000000003</v>
      </c>
      <c r="G14" s="13"/>
    </row>
    <row r="16" spans="1:9" x14ac:dyDescent="0.4">
      <c r="E16" s="13" t="s">
        <v>41</v>
      </c>
      <c r="G16" s="13"/>
    </row>
  </sheetData>
  <mergeCells count="1">
    <mergeCell ref="B2:E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D4:I17"/>
  <sheetViews>
    <sheetView topLeftCell="A25" workbookViewId="0">
      <selection activeCell="M23" sqref="M23"/>
    </sheetView>
  </sheetViews>
  <sheetFormatPr defaultRowHeight="18.75" x14ac:dyDescent="0.4"/>
  <sheetData>
    <row r="4" spans="4:9" x14ac:dyDescent="0.4">
      <c r="D4" t="s">
        <v>42</v>
      </c>
      <c r="F4" s="25" t="s">
        <v>43</v>
      </c>
      <c r="G4" s="25"/>
      <c r="H4" s="25"/>
      <c r="I4" s="25"/>
    </row>
    <row r="6" spans="4:9" x14ac:dyDescent="0.4">
      <c r="D6" t="s">
        <v>44</v>
      </c>
      <c r="E6" t="s">
        <v>42</v>
      </c>
      <c r="G6" t="s">
        <v>45</v>
      </c>
      <c r="H6" t="s">
        <v>46</v>
      </c>
    </row>
    <row r="7" spans="4:9" x14ac:dyDescent="0.4">
      <c r="D7">
        <v>0</v>
      </c>
      <c r="E7">
        <f>3.14*D7*D7</f>
        <v>0</v>
      </c>
      <c r="G7">
        <v>0</v>
      </c>
      <c r="H7">
        <f>0.5*10*G7</f>
        <v>0</v>
      </c>
    </row>
    <row r="8" spans="4:9" x14ac:dyDescent="0.4">
      <c r="D8">
        <v>1</v>
      </c>
      <c r="E8">
        <f t="shared" ref="E8:E17" si="0">3.14*D8*D8</f>
        <v>3.14</v>
      </c>
      <c r="G8">
        <v>1</v>
      </c>
      <c r="H8">
        <f>10*G8/2</f>
        <v>5</v>
      </c>
    </row>
    <row r="9" spans="4:9" x14ac:dyDescent="0.4">
      <c r="D9">
        <v>2</v>
      </c>
      <c r="E9">
        <f t="shared" si="0"/>
        <v>12.56</v>
      </c>
      <c r="G9">
        <v>2</v>
      </c>
      <c r="H9">
        <f t="shared" ref="H9:H17" si="1">10*G9/2</f>
        <v>10</v>
      </c>
    </row>
    <row r="10" spans="4:9" x14ac:dyDescent="0.4">
      <c r="D10">
        <v>3</v>
      </c>
      <c r="E10">
        <f t="shared" si="0"/>
        <v>28.259999999999998</v>
      </c>
      <c r="G10">
        <v>3</v>
      </c>
      <c r="H10">
        <f t="shared" si="1"/>
        <v>15</v>
      </c>
    </row>
    <row r="11" spans="4:9" x14ac:dyDescent="0.4">
      <c r="D11">
        <v>4</v>
      </c>
      <c r="E11">
        <f t="shared" si="0"/>
        <v>50.24</v>
      </c>
      <c r="G11">
        <v>4</v>
      </c>
      <c r="H11">
        <f t="shared" si="1"/>
        <v>20</v>
      </c>
    </row>
    <row r="12" spans="4:9" x14ac:dyDescent="0.4">
      <c r="D12">
        <v>5</v>
      </c>
      <c r="E12">
        <f t="shared" si="0"/>
        <v>78.5</v>
      </c>
      <c r="G12">
        <v>5</v>
      </c>
      <c r="H12">
        <f t="shared" si="1"/>
        <v>25</v>
      </c>
    </row>
    <row r="13" spans="4:9" x14ac:dyDescent="0.4">
      <c r="D13">
        <v>6</v>
      </c>
      <c r="E13">
        <f t="shared" si="0"/>
        <v>113.03999999999999</v>
      </c>
      <c r="G13">
        <v>6</v>
      </c>
      <c r="H13">
        <f t="shared" si="1"/>
        <v>30</v>
      </c>
    </row>
    <row r="14" spans="4:9" x14ac:dyDescent="0.4">
      <c r="D14">
        <v>7</v>
      </c>
      <c r="E14">
        <f t="shared" si="0"/>
        <v>153.86000000000001</v>
      </c>
      <c r="G14">
        <v>7</v>
      </c>
      <c r="H14">
        <f t="shared" si="1"/>
        <v>35</v>
      </c>
    </row>
    <row r="15" spans="4:9" x14ac:dyDescent="0.4">
      <c r="D15">
        <v>8</v>
      </c>
      <c r="E15">
        <f t="shared" si="0"/>
        <v>200.96</v>
      </c>
      <c r="G15">
        <v>8</v>
      </c>
      <c r="H15">
        <f t="shared" si="1"/>
        <v>40</v>
      </c>
    </row>
    <row r="16" spans="4:9" x14ac:dyDescent="0.4">
      <c r="D16">
        <v>9</v>
      </c>
      <c r="E16">
        <f t="shared" si="0"/>
        <v>254.34</v>
      </c>
      <c r="G16">
        <v>9</v>
      </c>
      <c r="H16">
        <f t="shared" si="1"/>
        <v>45</v>
      </c>
    </row>
    <row r="17" spans="4:8" x14ac:dyDescent="0.4">
      <c r="D17">
        <v>10</v>
      </c>
      <c r="E17">
        <f t="shared" si="0"/>
        <v>314</v>
      </c>
      <c r="G17">
        <v>10</v>
      </c>
      <c r="H17">
        <f t="shared" si="1"/>
        <v>50</v>
      </c>
    </row>
  </sheetData>
  <mergeCells count="1">
    <mergeCell ref="F4:I4"/>
  </mergeCells>
  <phoneticPr fontId="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71"/>
  <sheetViews>
    <sheetView topLeftCell="A67" workbookViewId="0">
      <selection activeCell="C8" sqref="C8"/>
    </sheetView>
  </sheetViews>
  <sheetFormatPr defaultRowHeight="18.75" x14ac:dyDescent="0.4"/>
  <sheetData>
    <row r="1" spans="1:3" x14ac:dyDescent="0.4">
      <c r="A1" t="s">
        <v>47</v>
      </c>
    </row>
    <row r="3" spans="1:3" x14ac:dyDescent="0.4">
      <c r="C3">
        <v>3</v>
      </c>
    </row>
    <row r="4" spans="1:3" x14ac:dyDescent="0.4">
      <c r="C4">
        <v>4</v>
      </c>
    </row>
    <row r="5" spans="1:3" x14ac:dyDescent="0.4">
      <c r="C5">
        <v>6</v>
      </c>
    </row>
    <row r="6" spans="1:3" x14ac:dyDescent="0.4">
      <c r="C6">
        <v>2</v>
      </c>
    </row>
    <row r="7" spans="1:3" x14ac:dyDescent="0.4">
      <c r="C7">
        <v>5</v>
      </c>
    </row>
    <row r="8" spans="1:3" x14ac:dyDescent="0.4">
      <c r="C8" s="23">
        <v>20</v>
      </c>
    </row>
    <row r="23" spans="3:15" x14ac:dyDescent="0.4">
      <c r="C23" t="s">
        <v>48</v>
      </c>
      <c r="E23" t="s">
        <v>49</v>
      </c>
      <c r="G23" t="s">
        <v>50</v>
      </c>
      <c r="J23" t="s">
        <v>51</v>
      </c>
      <c r="L23" t="s">
        <v>52</v>
      </c>
      <c r="N23" t="s">
        <v>53</v>
      </c>
    </row>
    <row r="24" spans="3:15" x14ac:dyDescent="0.4">
      <c r="C24">
        <f ca="1">130+30*RAND()*(1-0.5)</f>
        <v>131.31649533450968</v>
      </c>
      <c r="D24">
        <f ca="1">ROUND(C24,0)</f>
        <v>131</v>
      </c>
      <c r="E24">
        <f ca="1">130+20*RAND()*(1-0.5)</f>
        <v>131.17424644257304</v>
      </c>
      <c r="F24">
        <f ca="1">ROUND(E24,0)</f>
        <v>131</v>
      </c>
      <c r="G24">
        <f ca="1">130+25*RAND()*(1-0.5)</f>
        <v>134.30926569449443</v>
      </c>
      <c r="H24">
        <f ca="1">ROUND(G24,0)</f>
        <v>134</v>
      </c>
      <c r="J24">
        <v>130.71306779891052</v>
      </c>
      <c r="K24">
        <v>131</v>
      </c>
      <c r="L24">
        <v>137.59288053524313</v>
      </c>
      <c r="M24">
        <v>138</v>
      </c>
      <c r="N24">
        <v>130.16770944407904</v>
      </c>
      <c r="O24">
        <v>130</v>
      </c>
    </row>
    <row r="25" spans="3:15" x14ac:dyDescent="0.4">
      <c r="C25">
        <f t="shared" ref="C25:C43" ca="1" si="0">130+30*RAND()*(1-0.5)</f>
        <v>130.61786387405411</v>
      </c>
      <c r="D25">
        <f t="shared" ref="D25:D43" ca="1" si="1">ROUND(C25,0)</f>
        <v>131</v>
      </c>
      <c r="E25">
        <f t="shared" ref="E25:E43" ca="1" si="2">130+20*RAND()*(1-0.5)</f>
        <v>136.15731803868729</v>
      </c>
      <c r="F25">
        <f t="shared" ref="F25:F43" ca="1" si="3">ROUND(E25,0)</f>
        <v>136</v>
      </c>
      <c r="G25">
        <f t="shared" ref="G25:G43" ca="1" si="4">130+25*RAND()*(1-0.5)</f>
        <v>141.97093782677115</v>
      </c>
      <c r="H25">
        <f t="shared" ref="H25:H43" ca="1" si="5">ROUND(G25,0)</f>
        <v>142</v>
      </c>
      <c r="J25">
        <v>140.05467691132017</v>
      </c>
      <c r="K25">
        <v>140</v>
      </c>
      <c r="L25">
        <v>130.43623017338476</v>
      </c>
      <c r="M25">
        <v>130</v>
      </c>
      <c r="N25">
        <v>130.91842414765733</v>
      </c>
      <c r="O25">
        <v>131</v>
      </c>
    </row>
    <row r="26" spans="3:15" x14ac:dyDescent="0.4">
      <c r="C26">
        <f t="shared" ca="1" si="0"/>
        <v>141.45600706212826</v>
      </c>
      <c r="D26">
        <f t="shared" ca="1" si="1"/>
        <v>141</v>
      </c>
      <c r="E26">
        <f t="shared" ca="1" si="2"/>
        <v>134.44234704850433</v>
      </c>
      <c r="F26">
        <f t="shared" ca="1" si="3"/>
        <v>134</v>
      </c>
      <c r="G26">
        <f t="shared" ca="1" si="4"/>
        <v>135.61544271742071</v>
      </c>
      <c r="H26">
        <f t="shared" ca="1" si="5"/>
        <v>136</v>
      </c>
      <c r="J26">
        <v>140.11513313494049</v>
      </c>
      <c r="K26">
        <v>140</v>
      </c>
      <c r="L26">
        <v>135.14257020906246</v>
      </c>
      <c r="M26">
        <v>135</v>
      </c>
      <c r="N26">
        <v>141.18657512815446</v>
      </c>
      <c r="O26">
        <v>141</v>
      </c>
    </row>
    <row r="27" spans="3:15" x14ac:dyDescent="0.4">
      <c r="C27">
        <f t="shared" ca="1" si="0"/>
        <v>139.49485957283832</v>
      </c>
      <c r="D27">
        <f t="shared" ca="1" si="1"/>
        <v>139</v>
      </c>
      <c r="E27">
        <f t="shared" ca="1" si="2"/>
        <v>136.98925116580929</v>
      </c>
      <c r="F27">
        <f t="shared" ca="1" si="3"/>
        <v>137</v>
      </c>
      <c r="G27">
        <f t="shared" ca="1" si="4"/>
        <v>142.3863283614553</v>
      </c>
      <c r="H27">
        <f t="shared" ca="1" si="5"/>
        <v>142</v>
      </c>
      <c r="J27">
        <v>133.69743029962501</v>
      </c>
      <c r="K27">
        <v>134</v>
      </c>
      <c r="L27">
        <v>137.1484185091669</v>
      </c>
      <c r="M27">
        <v>137</v>
      </c>
      <c r="N27">
        <v>134.22029917506526</v>
      </c>
      <c r="O27">
        <v>134</v>
      </c>
    </row>
    <row r="28" spans="3:15" x14ac:dyDescent="0.4">
      <c r="C28">
        <f t="shared" ca="1" si="0"/>
        <v>136.23103842514985</v>
      </c>
      <c r="D28">
        <f t="shared" ca="1" si="1"/>
        <v>136</v>
      </c>
      <c r="E28">
        <f t="shared" ca="1" si="2"/>
        <v>136.24106080099784</v>
      </c>
      <c r="F28">
        <f t="shared" ca="1" si="3"/>
        <v>136</v>
      </c>
      <c r="G28">
        <f t="shared" ca="1" si="4"/>
        <v>136.89171139117937</v>
      </c>
      <c r="H28">
        <f t="shared" ca="1" si="5"/>
        <v>137</v>
      </c>
      <c r="J28">
        <v>135.15887467310597</v>
      </c>
      <c r="K28">
        <v>135</v>
      </c>
      <c r="L28">
        <v>133.94849151234035</v>
      </c>
      <c r="M28">
        <v>134</v>
      </c>
      <c r="N28">
        <v>134.76179979107931</v>
      </c>
      <c r="O28">
        <v>135</v>
      </c>
    </row>
    <row r="29" spans="3:15" x14ac:dyDescent="0.4">
      <c r="C29">
        <f t="shared" ca="1" si="0"/>
        <v>143.16164989660979</v>
      </c>
      <c r="D29">
        <f t="shared" ca="1" si="1"/>
        <v>143</v>
      </c>
      <c r="E29">
        <f t="shared" ca="1" si="2"/>
        <v>137.80970349974345</v>
      </c>
      <c r="F29">
        <f t="shared" ca="1" si="3"/>
        <v>138</v>
      </c>
      <c r="G29">
        <f t="shared" ca="1" si="4"/>
        <v>137.9065403752692</v>
      </c>
      <c r="H29">
        <f t="shared" ca="1" si="5"/>
        <v>138</v>
      </c>
      <c r="J29">
        <v>133.16655953366998</v>
      </c>
      <c r="K29">
        <v>133</v>
      </c>
      <c r="L29">
        <v>139.81398975067285</v>
      </c>
      <c r="M29">
        <v>140</v>
      </c>
      <c r="N29">
        <v>141.70570286580019</v>
      </c>
      <c r="O29">
        <v>142</v>
      </c>
    </row>
    <row r="30" spans="3:15" x14ac:dyDescent="0.4">
      <c r="C30">
        <f t="shared" ca="1" si="0"/>
        <v>134.36930484978029</v>
      </c>
      <c r="D30">
        <f t="shared" ca="1" si="1"/>
        <v>134</v>
      </c>
      <c r="E30">
        <f t="shared" ca="1" si="2"/>
        <v>133.46293670526785</v>
      </c>
      <c r="F30">
        <f t="shared" ca="1" si="3"/>
        <v>133</v>
      </c>
      <c r="G30">
        <f t="shared" ca="1" si="4"/>
        <v>141.26012822909209</v>
      </c>
      <c r="H30">
        <f t="shared" ca="1" si="5"/>
        <v>141</v>
      </c>
      <c r="J30">
        <v>144.84136191426282</v>
      </c>
      <c r="K30">
        <v>145</v>
      </c>
      <c r="L30">
        <v>137.2000450259838</v>
      </c>
      <c r="M30">
        <v>137</v>
      </c>
      <c r="N30">
        <v>140.14848736571616</v>
      </c>
      <c r="O30">
        <v>140</v>
      </c>
    </row>
    <row r="31" spans="3:15" x14ac:dyDescent="0.4">
      <c r="C31">
        <f t="shared" ca="1" si="0"/>
        <v>136.72380764380745</v>
      </c>
      <c r="D31">
        <f t="shared" ca="1" si="1"/>
        <v>137</v>
      </c>
      <c r="E31">
        <f t="shared" ca="1" si="2"/>
        <v>139.76144366625587</v>
      </c>
      <c r="F31">
        <f t="shared" ca="1" si="3"/>
        <v>140</v>
      </c>
      <c r="G31">
        <f t="shared" ca="1" si="4"/>
        <v>130.45236263773938</v>
      </c>
      <c r="H31">
        <f t="shared" ca="1" si="5"/>
        <v>130</v>
      </c>
      <c r="J31">
        <v>144.56712084419584</v>
      </c>
      <c r="K31">
        <v>145</v>
      </c>
      <c r="L31">
        <v>132.11313981326845</v>
      </c>
      <c r="M31">
        <v>132</v>
      </c>
      <c r="N31">
        <v>131.52062757280038</v>
      </c>
      <c r="O31">
        <v>132</v>
      </c>
    </row>
    <row r="32" spans="3:15" x14ac:dyDescent="0.4">
      <c r="C32">
        <f t="shared" ca="1" si="0"/>
        <v>134.33417690559531</v>
      </c>
      <c r="D32">
        <f t="shared" ca="1" si="1"/>
        <v>134</v>
      </c>
      <c r="E32">
        <f t="shared" ca="1" si="2"/>
        <v>139.07873058407637</v>
      </c>
      <c r="F32">
        <f t="shared" ca="1" si="3"/>
        <v>139</v>
      </c>
      <c r="G32">
        <f t="shared" ca="1" si="4"/>
        <v>136.69143773211607</v>
      </c>
      <c r="H32">
        <f t="shared" ca="1" si="5"/>
        <v>137</v>
      </c>
      <c r="J32">
        <v>137.8076864443091</v>
      </c>
      <c r="K32">
        <v>138</v>
      </c>
      <c r="L32">
        <v>131.62685765447949</v>
      </c>
      <c r="M32">
        <v>132</v>
      </c>
      <c r="N32">
        <v>139.40213385204123</v>
      </c>
      <c r="O32">
        <v>139</v>
      </c>
    </row>
    <row r="33" spans="3:15" x14ac:dyDescent="0.4">
      <c r="C33">
        <f t="shared" ca="1" si="0"/>
        <v>135.0396825047759</v>
      </c>
      <c r="D33">
        <f t="shared" ca="1" si="1"/>
        <v>135</v>
      </c>
      <c r="E33">
        <f t="shared" ca="1" si="2"/>
        <v>139.01631169190085</v>
      </c>
      <c r="F33">
        <f t="shared" ca="1" si="3"/>
        <v>139</v>
      </c>
      <c r="G33">
        <f t="shared" ca="1" si="4"/>
        <v>131.9473314458952</v>
      </c>
      <c r="H33">
        <f t="shared" ca="1" si="5"/>
        <v>132</v>
      </c>
      <c r="J33">
        <v>131.35801954120407</v>
      </c>
      <c r="K33">
        <v>131</v>
      </c>
      <c r="L33">
        <v>136.83948763039572</v>
      </c>
      <c r="M33">
        <v>137</v>
      </c>
      <c r="N33">
        <v>141.75944089733784</v>
      </c>
      <c r="O33">
        <v>142</v>
      </c>
    </row>
    <row r="34" spans="3:15" x14ac:dyDescent="0.4">
      <c r="C34">
        <f t="shared" ca="1" si="0"/>
        <v>130.64804812575022</v>
      </c>
      <c r="D34">
        <f t="shared" ca="1" si="1"/>
        <v>131</v>
      </c>
      <c r="E34">
        <f t="shared" ca="1" si="2"/>
        <v>133.34580074398099</v>
      </c>
      <c r="F34">
        <f t="shared" ca="1" si="3"/>
        <v>133</v>
      </c>
      <c r="G34">
        <f t="shared" ca="1" si="4"/>
        <v>131.56447383306434</v>
      </c>
      <c r="H34">
        <f t="shared" ca="1" si="5"/>
        <v>132</v>
      </c>
      <c r="J34">
        <v>134.15086787054346</v>
      </c>
      <c r="K34">
        <v>134</v>
      </c>
      <c r="L34">
        <v>136.91940038991436</v>
      </c>
      <c r="M34">
        <v>137</v>
      </c>
      <c r="N34">
        <v>131.12519119208542</v>
      </c>
      <c r="O34">
        <v>131</v>
      </c>
    </row>
    <row r="35" spans="3:15" x14ac:dyDescent="0.4">
      <c r="C35">
        <f t="shared" ca="1" si="0"/>
        <v>130.48220480222966</v>
      </c>
      <c r="D35">
        <f t="shared" ca="1" si="1"/>
        <v>130</v>
      </c>
      <c r="E35">
        <f t="shared" ca="1" si="2"/>
        <v>137.6270295209271</v>
      </c>
      <c r="F35">
        <f t="shared" ca="1" si="3"/>
        <v>138</v>
      </c>
      <c r="G35">
        <f t="shared" ca="1" si="4"/>
        <v>137.40574647839179</v>
      </c>
      <c r="H35">
        <f t="shared" ca="1" si="5"/>
        <v>137</v>
      </c>
      <c r="J35">
        <v>141.54090462207054</v>
      </c>
      <c r="K35">
        <v>142</v>
      </c>
      <c r="L35">
        <v>137.76197902225181</v>
      </c>
      <c r="M35">
        <v>138</v>
      </c>
      <c r="N35">
        <v>139.49069956626326</v>
      </c>
      <c r="O35">
        <v>139</v>
      </c>
    </row>
    <row r="36" spans="3:15" x14ac:dyDescent="0.4">
      <c r="C36">
        <f t="shared" ca="1" si="0"/>
        <v>142.13603544800242</v>
      </c>
      <c r="D36">
        <f t="shared" ca="1" si="1"/>
        <v>142</v>
      </c>
      <c r="E36">
        <f t="shared" ca="1" si="2"/>
        <v>137.03369429351542</v>
      </c>
      <c r="F36">
        <f t="shared" ca="1" si="3"/>
        <v>137</v>
      </c>
      <c r="G36">
        <f t="shared" ca="1" si="4"/>
        <v>130.49747676836654</v>
      </c>
      <c r="H36">
        <f t="shared" ca="1" si="5"/>
        <v>130</v>
      </c>
      <c r="J36">
        <v>142.42720972190619</v>
      </c>
      <c r="K36">
        <v>142</v>
      </c>
      <c r="L36">
        <v>132.13173476823471</v>
      </c>
      <c r="M36">
        <v>132</v>
      </c>
      <c r="N36">
        <v>138.34291908588006</v>
      </c>
      <c r="O36">
        <v>138</v>
      </c>
    </row>
    <row r="37" spans="3:15" x14ac:dyDescent="0.4">
      <c r="C37">
        <f t="shared" ca="1" si="0"/>
        <v>142.90318962665847</v>
      </c>
      <c r="D37">
        <f t="shared" ca="1" si="1"/>
        <v>143</v>
      </c>
      <c r="E37">
        <f t="shared" ca="1" si="2"/>
        <v>137.09865636956991</v>
      </c>
      <c r="F37">
        <f t="shared" ca="1" si="3"/>
        <v>137</v>
      </c>
      <c r="G37">
        <f t="shared" ca="1" si="4"/>
        <v>130.16695459548964</v>
      </c>
      <c r="H37">
        <f t="shared" ca="1" si="5"/>
        <v>130</v>
      </c>
      <c r="J37">
        <v>131.38483119906556</v>
      </c>
      <c r="K37">
        <v>131</v>
      </c>
      <c r="L37">
        <v>132.07162067678439</v>
      </c>
      <c r="M37">
        <v>132</v>
      </c>
      <c r="N37">
        <v>135.86569853870563</v>
      </c>
      <c r="O37">
        <v>136</v>
      </c>
    </row>
    <row r="38" spans="3:15" x14ac:dyDescent="0.4">
      <c r="C38">
        <f t="shared" ca="1" si="0"/>
        <v>132.91933477483022</v>
      </c>
      <c r="D38">
        <f t="shared" ca="1" si="1"/>
        <v>133</v>
      </c>
      <c r="E38">
        <f t="shared" ca="1" si="2"/>
        <v>132.93093881162972</v>
      </c>
      <c r="F38">
        <f t="shared" ca="1" si="3"/>
        <v>133</v>
      </c>
      <c r="G38">
        <f t="shared" ca="1" si="4"/>
        <v>133.4061160281982</v>
      </c>
      <c r="H38">
        <f t="shared" ca="1" si="5"/>
        <v>133</v>
      </c>
      <c r="J38">
        <v>138.57253095415342</v>
      </c>
      <c r="K38">
        <v>139</v>
      </c>
      <c r="L38">
        <v>135.08972836445238</v>
      </c>
      <c r="M38">
        <v>135</v>
      </c>
      <c r="N38">
        <v>138.24298851964903</v>
      </c>
      <c r="O38">
        <v>138</v>
      </c>
    </row>
    <row r="39" spans="3:15" x14ac:dyDescent="0.4">
      <c r="C39">
        <f t="shared" ca="1" si="0"/>
        <v>137.02579307857025</v>
      </c>
      <c r="D39">
        <f t="shared" ca="1" si="1"/>
        <v>137</v>
      </c>
      <c r="E39">
        <f t="shared" ca="1" si="2"/>
        <v>135.19525861111012</v>
      </c>
      <c r="F39">
        <f t="shared" ca="1" si="3"/>
        <v>135</v>
      </c>
      <c r="G39">
        <f t="shared" ca="1" si="4"/>
        <v>135.14562656355744</v>
      </c>
      <c r="H39">
        <f t="shared" ca="1" si="5"/>
        <v>135</v>
      </c>
      <c r="J39">
        <v>142.58609568108389</v>
      </c>
      <c r="K39">
        <v>143</v>
      </c>
      <c r="L39">
        <v>130.21736237929449</v>
      </c>
      <c r="M39">
        <v>130</v>
      </c>
      <c r="N39">
        <v>132.78849673807179</v>
      </c>
      <c r="O39">
        <v>133</v>
      </c>
    </row>
    <row r="40" spans="3:15" x14ac:dyDescent="0.4">
      <c r="C40">
        <f t="shared" ca="1" si="0"/>
        <v>142.80706724393002</v>
      </c>
      <c r="D40">
        <f t="shared" ca="1" si="1"/>
        <v>143</v>
      </c>
      <c r="E40">
        <f t="shared" ca="1" si="2"/>
        <v>130.6976485579614</v>
      </c>
      <c r="F40">
        <f t="shared" ca="1" si="3"/>
        <v>131</v>
      </c>
      <c r="G40">
        <f t="shared" ca="1" si="4"/>
        <v>141.75576702201923</v>
      </c>
      <c r="H40">
        <f t="shared" ca="1" si="5"/>
        <v>142</v>
      </c>
      <c r="J40">
        <v>136.11112051207152</v>
      </c>
      <c r="K40">
        <v>136</v>
      </c>
      <c r="L40">
        <v>137.871238596968</v>
      </c>
      <c r="M40">
        <v>138</v>
      </c>
      <c r="N40">
        <v>139.87100173192331</v>
      </c>
      <c r="O40">
        <v>140</v>
      </c>
    </row>
    <row r="41" spans="3:15" x14ac:dyDescent="0.4">
      <c r="C41">
        <f t="shared" ca="1" si="0"/>
        <v>133.1444691854494</v>
      </c>
      <c r="D41">
        <f t="shared" ca="1" si="1"/>
        <v>133</v>
      </c>
      <c r="E41">
        <f t="shared" ca="1" si="2"/>
        <v>133.76725260205333</v>
      </c>
      <c r="F41">
        <f t="shared" ca="1" si="3"/>
        <v>134</v>
      </c>
      <c r="G41">
        <f t="shared" ca="1" si="4"/>
        <v>136.01652625676186</v>
      </c>
      <c r="H41">
        <f t="shared" ca="1" si="5"/>
        <v>136</v>
      </c>
      <c r="J41">
        <v>135.60512852407743</v>
      </c>
      <c r="K41">
        <v>136</v>
      </c>
      <c r="L41">
        <v>137.93079500182236</v>
      </c>
      <c r="M41">
        <v>138</v>
      </c>
      <c r="N41">
        <v>142.3724600874188</v>
      </c>
      <c r="O41">
        <v>142</v>
      </c>
    </row>
    <row r="42" spans="3:15" x14ac:dyDescent="0.4">
      <c r="C42">
        <f t="shared" ca="1" si="0"/>
        <v>140.95479775176284</v>
      </c>
      <c r="D42">
        <f t="shared" ca="1" si="1"/>
        <v>141</v>
      </c>
      <c r="E42">
        <f t="shared" ca="1" si="2"/>
        <v>132.64700539917598</v>
      </c>
      <c r="F42">
        <f t="shared" ca="1" si="3"/>
        <v>133</v>
      </c>
      <c r="G42">
        <f t="shared" ca="1" si="4"/>
        <v>133.70864667680107</v>
      </c>
      <c r="H42">
        <f t="shared" ca="1" si="5"/>
        <v>134</v>
      </c>
      <c r="J42">
        <v>133.70370677698077</v>
      </c>
      <c r="K42">
        <v>134</v>
      </c>
      <c r="L42">
        <v>133.09395663550046</v>
      </c>
      <c r="M42">
        <v>133</v>
      </c>
      <c r="N42">
        <v>135.5390307963861</v>
      </c>
      <c r="O42">
        <v>136</v>
      </c>
    </row>
    <row r="43" spans="3:15" x14ac:dyDescent="0.4">
      <c r="C43">
        <f t="shared" ca="1" si="0"/>
        <v>140.04861480230295</v>
      </c>
      <c r="D43">
        <f t="shared" ca="1" si="1"/>
        <v>140</v>
      </c>
      <c r="E43">
        <f t="shared" ca="1" si="2"/>
        <v>132.58411565144641</v>
      </c>
      <c r="F43">
        <f t="shared" ca="1" si="3"/>
        <v>133</v>
      </c>
      <c r="G43">
        <f t="shared" ca="1" si="4"/>
        <v>136.56398401319362</v>
      </c>
      <c r="H43">
        <f t="shared" ca="1" si="5"/>
        <v>137</v>
      </c>
      <c r="J43">
        <v>130.79385099024688</v>
      </c>
      <c r="K43">
        <v>131</v>
      </c>
      <c r="L43">
        <v>139.90124536083013</v>
      </c>
      <c r="M43">
        <v>140</v>
      </c>
      <c r="N43">
        <v>140.38967870607692</v>
      </c>
      <c r="O43">
        <v>140</v>
      </c>
    </row>
    <row r="44" spans="3:15" x14ac:dyDescent="0.4">
      <c r="D44">
        <f ca="1">SUM(D24:D43)/20</f>
        <v>136.69999999999999</v>
      </c>
      <c r="F44">
        <f ca="1">SUM(F24:F43)/20</f>
        <v>135.35</v>
      </c>
      <c r="H44">
        <f ca="1">SUM(H24:H43)/20</f>
        <v>135.75</v>
      </c>
      <c r="K44">
        <v>137</v>
      </c>
      <c r="M44">
        <v>135.25</v>
      </c>
      <c r="O44">
        <v>136.94999999999999</v>
      </c>
    </row>
    <row r="47" spans="3:15" x14ac:dyDescent="0.4">
      <c r="C47" t="s">
        <v>54</v>
      </c>
      <c r="D47" t="s">
        <v>55</v>
      </c>
      <c r="E47" t="s">
        <v>50</v>
      </c>
    </row>
    <row r="48" spans="3:15" x14ac:dyDescent="0.4">
      <c r="C48">
        <v>131</v>
      </c>
      <c r="D48">
        <v>138</v>
      </c>
      <c r="E48">
        <v>130</v>
      </c>
    </row>
    <row r="49" spans="3:11" x14ac:dyDescent="0.4">
      <c r="C49">
        <v>140</v>
      </c>
      <c r="D49">
        <v>130</v>
      </c>
      <c r="E49">
        <v>131</v>
      </c>
      <c r="H49" s="26" t="s">
        <v>57</v>
      </c>
      <c r="I49" s="26"/>
      <c r="J49" s="26"/>
      <c r="K49" s="26"/>
    </row>
    <row r="50" spans="3:11" x14ac:dyDescent="0.4">
      <c r="C50">
        <v>140</v>
      </c>
      <c r="D50">
        <v>135</v>
      </c>
      <c r="E50">
        <v>141</v>
      </c>
    </row>
    <row r="51" spans="3:11" x14ac:dyDescent="0.4">
      <c r="C51">
        <v>134</v>
      </c>
      <c r="D51">
        <v>137</v>
      </c>
      <c r="E51">
        <v>134</v>
      </c>
    </row>
    <row r="52" spans="3:11" x14ac:dyDescent="0.4">
      <c r="C52">
        <v>135</v>
      </c>
      <c r="D52">
        <v>134</v>
      </c>
      <c r="E52">
        <v>135</v>
      </c>
    </row>
    <row r="53" spans="3:11" x14ac:dyDescent="0.4">
      <c r="C53">
        <v>133</v>
      </c>
      <c r="D53">
        <v>140</v>
      </c>
      <c r="E53">
        <v>142</v>
      </c>
    </row>
    <row r="54" spans="3:11" x14ac:dyDescent="0.4">
      <c r="C54">
        <v>145</v>
      </c>
      <c r="D54">
        <v>137</v>
      </c>
      <c r="E54">
        <v>140</v>
      </c>
    </row>
    <row r="55" spans="3:11" x14ac:dyDescent="0.4">
      <c r="C55">
        <v>145</v>
      </c>
      <c r="D55">
        <v>132</v>
      </c>
      <c r="E55">
        <v>132</v>
      </c>
    </row>
    <row r="56" spans="3:11" x14ac:dyDescent="0.4">
      <c r="C56">
        <v>138</v>
      </c>
      <c r="D56">
        <v>132</v>
      </c>
      <c r="E56">
        <v>139</v>
      </c>
    </row>
    <row r="57" spans="3:11" x14ac:dyDescent="0.4">
      <c r="C57">
        <v>131</v>
      </c>
      <c r="D57">
        <v>137</v>
      </c>
      <c r="E57">
        <v>142</v>
      </c>
    </row>
    <row r="58" spans="3:11" x14ac:dyDescent="0.4">
      <c r="C58">
        <v>134</v>
      </c>
      <c r="D58">
        <v>137</v>
      </c>
      <c r="E58">
        <v>131</v>
      </c>
    </row>
    <row r="59" spans="3:11" x14ac:dyDescent="0.4">
      <c r="C59">
        <v>142</v>
      </c>
      <c r="D59">
        <v>138</v>
      </c>
      <c r="E59">
        <v>139</v>
      </c>
    </row>
    <row r="60" spans="3:11" x14ac:dyDescent="0.4">
      <c r="C60">
        <v>142</v>
      </c>
      <c r="D60">
        <v>132</v>
      </c>
      <c r="E60">
        <v>138</v>
      </c>
    </row>
    <row r="61" spans="3:11" x14ac:dyDescent="0.4">
      <c r="C61">
        <v>131</v>
      </c>
      <c r="D61">
        <v>132</v>
      </c>
      <c r="E61">
        <v>136</v>
      </c>
    </row>
    <row r="62" spans="3:11" x14ac:dyDescent="0.4">
      <c r="C62">
        <v>139</v>
      </c>
      <c r="D62">
        <v>135</v>
      </c>
      <c r="E62">
        <v>138</v>
      </c>
    </row>
    <row r="63" spans="3:11" x14ac:dyDescent="0.4">
      <c r="C63">
        <v>143</v>
      </c>
      <c r="D63">
        <v>130</v>
      </c>
      <c r="E63">
        <v>133</v>
      </c>
    </row>
    <row r="64" spans="3:11" x14ac:dyDescent="0.4">
      <c r="C64">
        <v>136</v>
      </c>
      <c r="D64">
        <v>138</v>
      </c>
      <c r="E64">
        <v>140</v>
      </c>
    </row>
    <row r="65" spans="2:8" x14ac:dyDescent="0.4">
      <c r="C65">
        <v>136</v>
      </c>
      <c r="D65">
        <v>138</v>
      </c>
      <c r="E65">
        <v>142</v>
      </c>
    </row>
    <row r="66" spans="2:8" x14ac:dyDescent="0.4">
      <c r="C66">
        <v>134</v>
      </c>
      <c r="D66">
        <v>133</v>
      </c>
      <c r="E66">
        <v>136</v>
      </c>
    </row>
    <row r="67" spans="2:8" x14ac:dyDescent="0.4">
      <c r="C67">
        <v>131</v>
      </c>
      <c r="D67">
        <v>140</v>
      </c>
      <c r="E67">
        <v>140</v>
      </c>
    </row>
    <row r="68" spans="2:8" x14ac:dyDescent="0.4">
      <c r="H68" t="s">
        <v>58</v>
      </c>
    </row>
    <row r="69" spans="2:8" x14ac:dyDescent="0.4">
      <c r="B69" t="s">
        <v>56</v>
      </c>
      <c r="C69" s="20">
        <v>137</v>
      </c>
      <c r="D69" s="20">
        <v>135.25</v>
      </c>
      <c r="E69" s="20">
        <v>136.94999694824219</v>
      </c>
      <c r="F69" t="s">
        <v>16</v>
      </c>
      <c r="G69" s="21"/>
      <c r="H69" s="21" t="s">
        <v>59</v>
      </c>
    </row>
    <row r="71" spans="2:8" x14ac:dyDescent="0.4">
      <c r="B71" t="s">
        <v>60</v>
      </c>
      <c r="C71" s="20">
        <v>136.4</v>
      </c>
      <c r="D71" s="22">
        <v>136.39999898274741</v>
      </c>
    </row>
  </sheetData>
  <mergeCells count="1">
    <mergeCell ref="H49:K49"/>
  </mergeCells>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heetViews>
  <sheetFormatPr defaultRowHeight="18.75" x14ac:dyDescent="0.4"/>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速さと時間</vt:lpstr>
      <vt:lpstr>データの平均</vt:lpstr>
      <vt:lpstr>消費税への応用</vt:lpstr>
      <vt:lpstr>相似比面積比</vt:lpstr>
      <vt:lpstr>プログラムの例</vt:lpstr>
      <vt:lpstr>Sheet6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nakamura</dc:creator>
  <cp:lastModifiedBy>nakamura</cp:lastModifiedBy>
  <dcterms:created xsi:type="dcterms:W3CDTF">2019-09-27T01:55:39Z</dcterms:created>
  <dcterms:modified xsi:type="dcterms:W3CDTF">2020-01-04T06:58:02Z</dcterms:modified>
</cp:coreProperties>
</file>